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00188790\Desktop\"/>
    </mc:Choice>
  </mc:AlternateContent>
  <bookViews>
    <workbookView xWindow="0" yWindow="0" windowWidth="25200" windowHeight="11895"/>
  </bookViews>
  <sheets>
    <sheet name="Welcome" sheetId="9" r:id="rId1"/>
    <sheet name="AND_OR" sheetId="2" r:id="rId2"/>
    <sheet name="Ex1-MulitCon_Col(AND)" sheetId="10" r:id="rId3"/>
    <sheet name="Ex2-MulitCon_Col(OR)" sheetId="11" r:id="rId4"/>
    <sheet name="Ex3-CrossTabSum" sheetId="12" r:id="rId5"/>
  </sheets>
  <definedNames>
    <definedName name="Item">!$B$2:$B$10</definedName>
    <definedName name="Month">'Ex3-CrossTabSum'!$C$1:$E$1</definedName>
    <definedName name="Sales_Manager">!$A$2:$A$10</definedName>
    <definedName name="Sum_range">'Ex3-CrossTabSum'!$C$2:$E$10</definedName>
    <definedName name="Units">!$C$2:$C$10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" i="12" l="1"/>
  <c r="L1" i="12"/>
  <c r="K1" i="12"/>
  <c r="J1" i="12"/>
  <c r="H10" i="12"/>
  <c r="G10" i="12"/>
  <c r="H9" i="12"/>
  <c r="G9" i="12"/>
  <c r="H8" i="12"/>
  <c r="G8" i="12"/>
  <c r="H7" i="12"/>
  <c r="G7" i="12"/>
  <c r="H6" i="12"/>
  <c r="G6" i="12"/>
  <c r="H5" i="12"/>
  <c r="G5" i="12"/>
  <c r="H4" i="12"/>
  <c r="G4" i="12"/>
  <c r="H3" i="12"/>
  <c r="G3" i="12"/>
  <c r="H2" i="12"/>
  <c r="G2" i="12"/>
  <c r="C14" i="11"/>
  <c r="J10" i="11"/>
  <c r="F10" i="11"/>
  <c r="E10" i="11"/>
  <c r="J9" i="11"/>
  <c r="F9" i="11"/>
  <c r="E9" i="11"/>
  <c r="J8" i="11"/>
  <c r="F8" i="11"/>
  <c r="E8" i="11"/>
  <c r="J7" i="11"/>
  <c r="F7" i="11"/>
  <c r="E7" i="11"/>
  <c r="J6" i="11"/>
  <c r="F6" i="11"/>
  <c r="E6" i="11"/>
  <c r="J5" i="11"/>
  <c r="F5" i="11"/>
  <c r="E5" i="11"/>
  <c r="J4" i="11"/>
  <c r="F4" i="11"/>
  <c r="E4" i="11"/>
  <c r="J3" i="11"/>
  <c r="F3" i="11"/>
  <c r="E3" i="11"/>
  <c r="J2" i="11"/>
  <c r="F2" i="11"/>
  <c r="E2" i="11"/>
  <c r="I3" i="12" l="1"/>
  <c r="L3" i="12" s="1"/>
  <c r="P3" i="12" s="1"/>
  <c r="I5" i="12"/>
  <c r="L5" i="12" s="1"/>
  <c r="P5" i="12" s="1"/>
  <c r="I7" i="12"/>
  <c r="K7" i="12" s="1"/>
  <c r="O7" i="12" s="1"/>
  <c r="I9" i="12"/>
  <c r="K9" i="12" s="1"/>
  <c r="O9" i="12" s="1"/>
  <c r="I2" i="12"/>
  <c r="J2" i="12" s="1"/>
  <c r="N2" i="12" s="1"/>
  <c r="I4" i="12"/>
  <c r="L4" i="12" s="1"/>
  <c r="P4" i="12" s="1"/>
  <c r="I6" i="12"/>
  <c r="J6" i="12" s="1"/>
  <c r="N6" i="12" s="1"/>
  <c r="I8" i="12"/>
  <c r="K8" i="12" s="1"/>
  <c r="O8" i="12" s="1"/>
  <c r="I10" i="12"/>
  <c r="L10" i="12" s="1"/>
  <c r="P10" i="12" s="1"/>
  <c r="G8" i="11"/>
  <c r="H8" i="11" s="1"/>
  <c r="I8" i="11" s="1"/>
  <c r="K8" i="11" s="1"/>
  <c r="G4" i="11"/>
  <c r="H4" i="11" s="1"/>
  <c r="I4" i="11" s="1"/>
  <c r="K4" i="11" s="1"/>
  <c r="G3" i="11"/>
  <c r="H3" i="11" s="1"/>
  <c r="I3" i="11" s="1"/>
  <c r="K3" i="11" s="1"/>
  <c r="G7" i="11"/>
  <c r="H7" i="11" s="1"/>
  <c r="I7" i="11" s="1"/>
  <c r="K7" i="11" s="1"/>
  <c r="G2" i="11"/>
  <c r="H2" i="11" s="1"/>
  <c r="I2" i="11" s="1"/>
  <c r="K2" i="11" s="1"/>
  <c r="G6" i="11"/>
  <c r="H6" i="11" s="1"/>
  <c r="I6" i="11" s="1"/>
  <c r="K6" i="11" s="1"/>
  <c r="G10" i="11"/>
  <c r="H10" i="11" s="1"/>
  <c r="I10" i="11" s="1"/>
  <c r="K10" i="11" s="1"/>
  <c r="G5" i="11"/>
  <c r="H5" i="11" s="1"/>
  <c r="I5" i="11" s="1"/>
  <c r="K5" i="11" s="1"/>
  <c r="G9" i="11"/>
  <c r="H9" i="11" s="1"/>
  <c r="I9" i="11" s="1"/>
  <c r="K9" i="11" s="1"/>
  <c r="H10" i="10"/>
  <c r="H9" i="10"/>
  <c r="H8" i="10"/>
  <c r="H7" i="10"/>
  <c r="H6" i="10"/>
  <c r="H5" i="10"/>
  <c r="H4" i="10"/>
  <c r="H3" i="10"/>
  <c r="H2" i="10"/>
  <c r="C14" i="10"/>
  <c r="F3" i="10"/>
  <c r="F4" i="10"/>
  <c r="F5" i="10"/>
  <c r="F6" i="10"/>
  <c r="F7" i="10"/>
  <c r="F8" i="10"/>
  <c r="F9" i="10"/>
  <c r="F10" i="10"/>
  <c r="F2" i="10"/>
  <c r="E2" i="10"/>
  <c r="E3" i="10"/>
  <c r="E4" i="10"/>
  <c r="E5" i="10"/>
  <c r="E6" i="10"/>
  <c r="E7" i="10"/>
  <c r="E8" i="10"/>
  <c r="E9" i="10"/>
  <c r="E10" i="10"/>
  <c r="I11" i="2"/>
  <c r="I10" i="2"/>
  <c r="I3" i="2"/>
  <c r="L6" i="12" l="1"/>
  <c r="P6" i="12" s="1"/>
  <c r="L8" i="12"/>
  <c r="P8" i="12" s="1"/>
  <c r="J8" i="12"/>
  <c r="N8" i="12" s="1"/>
  <c r="J9" i="12"/>
  <c r="N9" i="12" s="1"/>
  <c r="L9" i="12"/>
  <c r="P9" i="12" s="1"/>
  <c r="K10" i="12"/>
  <c r="O10" i="12" s="1"/>
  <c r="J7" i="12"/>
  <c r="N7" i="12" s="1"/>
  <c r="J5" i="12"/>
  <c r="N5" i="12" s="1"/>
  <c r="J10" i="12"/>
  <c r="N10" i="12" s="1"/>
  <c r="K6" i="12"/>
  <c r="O6" i="12" s="1"/>
  <c r="L2" i="12"/>
  <c r="P2" i="12" s="1"/>
  <c r="J3" i="12"/>
  <c r="N3" i="12" s="1"/>
  <c r="K2" i="12"/>
  <c r="O2" i="12" s="1"/>
  <c r="L7" i="12"/>
  <c r="P7" i="12" s="1"/>
  <c r="J4" i="12"/>
  <c r="N4" i="12" s="1"/>
  <c r="K3" i="12"/>
  <c r="O3" i="12" s="1"/>
  <c r="K4" i="12"/>
  <c r="O4" i="12" s="1"/>
  <c r="K5" i="12"/>
  <c r="O5" i="12" s="1"/>
  <c r="K11" i="11"/>
  <c r="G10" i="10"/>
  <c r="I10" i="10" s="1"/>
  <c r="G6" i="10"/>
  <c r="I6" i="10" s="1"/>
  <c r="G9" i="10"/>
  <c r="I9" i="10" s="1"/>
  <c r="G5" i="10"/>
  <c r="I5" i="10" s="1"/>
  <c r="G2" i="10"/>
  <c r="I2" i="10" s="1"/>
  <c r="G8" i="10"/>
  <c r="I8" i="10" s="1"/>
  <c r="G7" i="10"/>
  <c r="I7" i="10" s="1"/>
  <c r="G3" i="10"/>
  <c r="I3" i="10" s="1"/>
  <c r="G4" i="10"/>
  <c r="I4" i="10" s="1"/>
  <c r="F11" i="2"/>
  <c r="F12" i="2"/>
  <c r="F13" i="2"/>
  <c r="F10" i="2"/>
  <c r="F4" i="2"/>
  <c r="F5" i="2"/>
  <c r="F6" i="2"/>
  <c r="F3" i="2"/>
  <c r="E6" i="2"/>
  <c r="E5" i="2"/>
  <c r="E13" i="2"/>
  <c r="E3" i="2"/>
  <c r="E12" i="2"/>
  <c r="E11" i="2"/>
  <c r="E10" i="2"/>
  <c r="E4" i="2"/>
  <c r="P11" i="12" l="1"/>
  <c r="I11" i="10"/>
</calcChain>
</file>

<file path=xl/sharedStrings.xml><?xml version="1.0" encoding="utf-8"?>
<sst xmlns="http://schemas.openxmlformats.org/spreadsheetml/2006/main" count="158" uniqueCount="50">
  <si>
    <t>Result</t>
  </si>
  <si>
    <t>Formula</t>
  </si>
  <si>
    <t>x</t>
  </si>
  <si>
    <t>+</t>
  </si>
  <si>
    <t>ADDING TRUE and FALSE</t>
  </si>
  <si>
    <t>Multiplying TRUE and FALSE</t>
  </si>
  <si>
    <t>Post Tilte: The amazing SUMPRODUCT</t>
  </si>
  <si>
    <t>AND conditions</t>
  </si>
  <si>
    <t>Value</t>
  </si>
  <si>
    <t>Condition2</t>
  </si>
  <si>
    <t>Condition 1</t>
  </si>
  <si>
    <t>Condition 2</t>
  </si>
  <si>
    <t>Substituting into SUMPRODUCT</t>
  </si>
  <si>
    <t>Sales Manager</t>
  </si>
  <si>
    <t>Jack</t>
  </si>
  <si>
    <t>Scrump</t>
  </si>
  <si>
    <t>Pumpkin</t>
  </si>
  <si>
    <t>Potato</t>
  </si>
  <si>
    <t>Tomato</t>
  </si>
  <si>
    <t>Units Sold</t>
  </si>
  <si>
    <t>Item</t>
  </si>
  <si>
    <t>Condition1 * Condition 2</t>
  </si>
  <si>
    <t>Value to sum</t>
  </si>
  <si>
    <t>Sales_Manager</t>
  </si>
  <si>
    <t>Units</t>
  </si>
  <si>
    <t>=$B$2:$B$10</t>
  </si>
  <si>
    <t>=$A$2:$A$10</t>
  </si>
  <si>
    <t>=$C$2:$C$10</t>
  </si>
  <si>
    <t>OR conditions</t>
  </si>
  <si>
    <t>Condition1 + Condition 2</t>
  </si>
  <si>
    <t>Where &gt; 0</t>
  </si>
  <si>
    <t>Convert into 1/0</t>
  </si>
  <si>
    <t>=SUMPRODUCT(--(((Sales_Manager=$A$14)+(Item=$B$14))&gt;0),Units)</t>
  </si>
  <si>
    <t>=SUMPRODUCT((Sales_Manager=$A$14)*(Item=$B$14),Units)</t>
  </si>
  <si>
    <t>=SUMPRODUCT(B3:B6*D3:D6,H3:H6)</t>
  </si>
  <si>
    <t>=SUMPRODUCT(B10:B13+D10:D13,H10:H13)</t>
  </si>
  <si>
    <t>=SUMPRODUCT(--((B10:B13+D10:D13)&gt;0),H10:H13)</t>
  </si>
  <si>
    <t>Tip: To make the conditions more "readable", enclose each condition with a pair of ( ) .</t>
  </si>
  <si>
    <t>Tip: Extra pairs of ( ) are required for the logical test &gt;0 and before the double negative - -</t>
  </si>
  <si>
    <t>Jan</t>
  </si>
  <si>
    <t>Feb</t>
  </si>
  <si>
    <t>Mar</t>
  </si>
  <si>
    <t>Month</t>
  </si>
  <si>
    <t>Sum_range</t>
  </si>
  <si>
    <t>=$C$1:$E$1</t>
  </si>
  <si>
    <t>Condition1</t>
  </si>
  <si>
    <t>=SUMPRODUCT((Sales_Manager=$A$14)*(Item=$B$14)*(Month=$C$14),Sum_range)</t>
  </si>
  <si>
    <t>Products of both arrays</t>
  </si>
  <si>
    <t>=$C$2:$E$10</t>
  </si>
  <si>
    <t>http://wmfexcel.com/2017/06/03/the-amazing-sumproduct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</si>
</sst>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Arial"/>
      <family val="2"/>
    </font>
    <font>
      <b/>
      <u val="singleAccounting"/>
      <sz val="11"/>
      <color theme="1"/>
      <name val="Arial"/>
      <family val="2"/>
    </font>
    <font>
      <u val="singleAccounting"/>
      <sz val="11"/>
      <color theme="1"/>
      <name val="Arial"/>
      <family val="2"/>
    </font>
    <font>
      <u/>
      <sz val="11"/>
      <color theme="10"/>
      <name val="Futura Light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i/>
      <sz val="10"/>
      <color rgb="FF0070C0"/>
      <name val="Arial"/>
      <family val="2"/>
    </font>
    <font>
      <sz val="10"/>
      <color theme="0" tint="-0.499984740745262"/>
      <name val="Arial"/>
      <family val="2"/>
    </font>
    <font>
      <sz val="11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5"/>
        <bgColor theme="5"/>
      </patternFill>
    </fill>
    <fill>
      <patternFill patternType="solid">
        <fgColor theme="8" tint="-0.249977111117893"/>
        <bgColor theme="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499984740745262"/>
        <bgColor indexed="64"/>
      </patternFill>
    </fill>
  </fills>
  <borders count="25">
    <border>
      <left/>
      <right/>
      <top/>
      <bottom/>
      <diagonal/>
    </border>
    <border>
      <left style="thin">
        <color rgb="FFC00000"/>
      </left>
      <right/>
      <top style="thin">
        <color rgb="FFC00000"/>
      </top>
      <bottom/>
      <diagonal/>
    </border>
    <border>
      <left/>
      <right/>
      <top style="thin">
        <color rgb="FFC00000"/>
      </top>
      <bottom/>
      <diagonal/>
    </border>
    <border>
      <left/>
      <right style="thin">
        <color rgb="FFC00000"/>
      </right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/>
      <right style="thin">
        <color rgb="FFC00000"/>
      </right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/>
      <right style="thin">
        <color rgb="FFC00000"/>
      </right>
      <top/>
      <bottom style="thin">
        <color rgb="FFC00000"/>
      </bottom>
      <diagonal/>
    </border>
    <border>
      <left style="thin">
        <color theme="5"/>
      </left>
      <right/>
      <top style="thin">
        <color theme="5"/>
      </top>
      <bottom/>
      <diagonal/>
    </border>
    <border>
      <left/>
      <right/>
      <top style="thin">
        <color theme="5"/>
      </top>
      <bottom/>
      <diagonal/>
    </border>
    <border>
      <left/>
      <right style="thin">
        <color theme="5"/>
      </right>
      <top style="thin">
        <color theme="5"/>
      </top>
      <bottom/>
      <diagonal/>
    </border>
    <border>
      <left style="thin">
        <color theme="5"/>
      </left>
      <right/>
      <top style="thin">
        <color theme="5"/>
      </top>
      <bottom style="thin">
        <color theme="5"/>
      </bottom>
      <diagonal/>
    </border>
    <border>
      <left/>
      <right/>
      <top style="thin">
        <color theme="5"/>
      </top>
      <bottom style="thin">
        <color theme="5"/>
      </bottom>
      <diagonal/>
    </border>
    <border>
      <left/>
      <right style="thin">
        <color theme="5"/>
      </right>
      <top style="thin">
        <color theme="5"/>
      </top>
      <bottom style="thin">
        <color theme="5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5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5">
    <xf numFmtId="0" fontId="0" fillId="0" borderId="0" xfId="0"/>
    <xf numFmtId="0" fontId="1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1" xfId="0" applyBorder="1"/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 vertical="center"/>
    </xf>
    <xf numFmtId="0" fontId="0" fillId="0" borderId="7" xfId="0" applyBorder="1"/>
    <xf numFmtId="0" fontId="0" fillId="0" borderId="8" xfId="0" applyBorder="1"/>
    <xf numFmtId="0" fontId="0" fillId="0" borderId="0" xfId="0" applyAlignment="1"/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Font="1" applyBorder="1"/>
    <xf numFmtId="0" fontId="0" fillId="0" borderId="12" xfId="0" applyFont="1" applyBorder="1"/>
    <xf numFmtId="0" fontId="0" fillId="0" borderId="13" xfId="0" applyFont="1" applyBorder="1"/>
    <xf numFmtId="0" fontId="0" fillId="0" borderId="14" xfId="0" applyFont="1" applyBorder="1"/>
    <xf numFmtId="0" fontId="5" fillId="0" borderId="0" xfId="0" applyFont="1"/>
    <xf numFmtId="0" fontId="4" fillId="2" borderId="0" xfId="0" applyFont="1" applyFill="1" applyBorder="1"/>
    <xf numFmtId="0" fontId="0" fillId="0" borderId="15" xfId="0" applyBorder="1"/>
    <xf numFmtId="0" fontId="4" fillId="2" borderId="16" xfId="0" applyFont="1" applyFill="1" applyBorder="1"/>
    <xf numFmtId="0" fontId="0" fillId="0" borderId="17" xfId="0" applyBorder="1"/>
    <xf numFmtId="0" fontId="0" fillId="0" borderId="18" xfId="0" applyFont="1" applyBorder="1" applyAlignment="1">
      <alignment horizontal="right"/>
    </xf>
    <xf numFmtId="0" fontId="0" fillId="0" borderId="19" xfId="0" quotePrefix="1" applyFont="1" applyBorder="1"/>
    <xf numFmtId="0" fontId="0" fillId="0" borderId="20" xfId="0" applyBorder="1"/>
    <xf numFmtId="0" fontId="0" fillId="0" borderId="0" xfId="0" applyFont="1" applyBorder="1" applyAlignment="1">
      <alignment horizontal="right"/>
    </xf>
    <xf numFmtId="0" fontId="0" fillId="0" borderId="21" xfId="0" quotePrefix="1" applyFont="1" applyBorder="1"/>
    <xf numFmtId="0" fontId="0" fillId="0" borderId="22" xfId="0" applyBorder="1"/>
    <xf numFmtId="0" fontId="0" fillId="0" borderId="23" xfId="0" applyFont="1" applyBorder="1" applyAlignment="1">
      <alignment horizontal="right"/>
    </xf>
    <xf numFmtId="0" fontId="0" fillId="0" borderId="24" xfId="0" quotePrefix="1" applyFont="1" applyBorder="1"/>
    <xf numFmtId="0" fontId="3" fillId="0" borderId="0" xfId="1" applyAlignment="1">
      <alignment horizontal="left"/>
    </xf>
    <xf numFmtId="0" fontId="0" fillId="0" borderId="0" xfId="0" quotePrefix="1" applyFont="1" applyBorder="1"/>
    <xf numFmtId="0" fontId="0" fillId="0" borderId="0" xfId="0" quotePrefix="1"/>
    <xf numFmtId="0" fontId="6" fillId="0" borderId="0" xfId="0" applyFont="1" applyAlignment="1">
      <alignment vertical="top"/>
    </xf>
    <xf numFmtId="0" fontId="4" fillId="2" borderId="11" xfId="0" applyFont="1" applyFill="1" applyBorder="1" applyAlignment="1">
      <alignment horizontal="right"/>
    </xf>
    <xf numFmtId="0" fontId="0" fillId="0" borderId="19" xfId="0" applyBorder="1"/>
    <xf numFmtId="0" fontId="0" fillId="0" borderId="21" xfId="0" applyBorder="1"/>
    <xf numFmtId="0" fontId="0" fillId="0" borderId="24" xfId="0" applyBorder="1"/>
    <xf numFmtId="0" fontId="4" fillId="3" borderId="0" xfId="0" applyFont="1" applyFill="1" applyBorder="1"/>
    <xf numFmtId="0" fontId="4" fillId="2" borderId="16" xfId="0" applyFont="1" applyFill="1" applyBorder="1" applyAlignment="1">
      <alignment horizontal="right"/>
    </xf>
    <xf numFmtId="0" fontId="7" fillId="0" borderId="0" xfId="0" applyFont="1" applyAlignment="1">
      <alignment horizontal="center"/>
    </xf>
    <xf numFmtId="0" fontId="0" fillId="4" borderId="0" xfId="0" applyFill="1"/>
    <xf numFmtId="0" fontId="8" fillId="5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wmfexcel.com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190500</xdr:colOff>
      <xdr:row>9</xdr:row>
      <xdr:rowOff>112782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7CCD04B-A9B2-4DB9-9C2E-EF8FEB8422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7734300" cy="16558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19</xdr:row>
      <xdr:rowOff>66675</xdr:rowOff>
    </xdr:from>
    <xdr:to>
      <xdr:col>9</xdr:col>
      <xdr:colOff>465394</xdr:colOff>
      <xdr:row>37</xdr:row>
      <xdr:rowOff>142458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3552825"/>
          <a:ext cx="10647619" cy="3333333"/>
        </a:xfrm>
        <a:prstGeom prst="rect">
          <a:avLst/>
        </a:prstGeom>
      </xdr:spPr>
    </xdr:pic>
    <xdr:clientData/>
  </xdr:twoCellAnchor>
  <xdr:twoCellAnchor>
    <xdr:from>
      <xdr:col>5</xdr:col>
      <xdr:colOff>66675</xdr:colOff>
      <xdr:row>26</xdr:row>
      <xdr:rowOff>76200</xdr:rowOff>
    </xdr:from>
    <xdr:to>
      <xdr:col>5</xdr:col>
      <xdr:colOff>609601</xdr:colOff>
      <xdr:row>34</xdr:row>
      <xdr:rowOff>95251</xdr:rowOff>
    </xdr:to>
    <xdr:cxnSp macro="">
      <xdr:nvCxnSpPr>
        <xdr:cNvPr id="4" name="Straight Arrow Connector 3"/>
        <xdr:cNvCxnSpPr/>
      </xdr:nvCxnSpPr>
      <xdr:spPr>
        <a:xfrm flipH="1" flipV="1">
          <a:off x="5048250" y="4829175"/>
          <a:ext cx="542926" cy="1466851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95250</xdr:colOff>
      <xdr:row>26</xdr:row>
      <xdr:rowOff>123825</xdr:rowOff>
    </xdr:from>
    <xdr:to>
      <xdr:col>6</xdr:col>
      <xdr:colOff>400051</xdr:colOff>
      <xdr:row>34</xdr:row>
      <xdr:rowOff>57150</xdr:rowOff>
    </xdr:to>
    <xdr:cxnSp macro="">
      <xdr:nvCxnSpPr>
        <xdr:cNvPr id="7" name="Straight Arrow Connector 6"/>
        <xdr:cNvCxnSpPr/>
      </xdr:nvCxnSpPr>
      <xdr:spPr>
        <a:xfrm flipH="1" flipV="1">
          <a:off x="6238875" y="4876800"/>
          <a:ext cx="304801" cy="13811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1104900</xdr:colOff>
      <xdr:row>22</xdr:row>
      <xdr:rowOff>19050</xdr:rowOff>
    </xdr:from>
    <xdr:to>
      <xdr:col>5</xdr:col>
      <xdr:colOff>0</xdr:colOff>
      <xdr:row>30</xdr:row>
      <xdr:rowOff>152400</xdr:rowOff>
    </xdr:to>
    <xdr:sp macro="" textlink="">
      <xdr:nvSpPr>
        <xdr:cNvPr id="8" name="Right Brace 7"/>
        <xdr:cNvSpPr/>
      </xdr:nvSpPr>
      <xdr:spPr>
        <a:xfrm>
          <a:off x="4924425" y="4048125"/>
          <a:ext cx="57150" cy="158115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1123950</xdr:colOff>
      <xdr:row>22</xdr:row>
      <xdr:rowOff>19050</xdr:rowOff>
    </xdr:from>
    <xdr:to>
      <xdr:col>6</xdr:col>
      <xdr:colOff>19050</xdr:colOff>
      <xdr:row>30</xdr:row>
      <xdr:rowOff>152400</xdr:rowOff>
    </xdr:to>
    <xdr:sp macro="" textlink="">
      <xdr:nvSpPr>
        <xdr:cNvPr id="10" name="Right Brace 9"/>
        <xdr:cNvSpPr/>
      </xdr:nvSpPr>
      <xdr:spPr>
        <a:xfrm>
          <a:off x="6105525" y="4048125"/>
          <a:ext cx="57150" cy="1581150"/>
        </a:xfrm>
        <a:prstGeom prst="rightBrace">
          <a:avLst/>
        </a:prstGeom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7</xdr:col>
      <xdr:colOff>95250</xdr:colOff>
      <xdr:row>32</xdr:row>
      <xdr:rowOff>142875</xdr:rowOff>
    </xdr:from>
    <xdr:ext cx="1178015" cy="436786"/>
    <xdr:sp macro="" textlink="">
      <xdr:nvSpPr>
        <xdr:cNvPr id="32" name="TextBox 31"/>
        <xdr:cNvSpPr txBox="1"/>
      </xdr:nvSpPr>
      <xdr:spPr>
        <a:xfrm>
          <a:off x="7972425" y="5981700"/>
          <a:ext cx="1178015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en-US" sz="1100">
              <a:solidFill>
                <a:srgbClr val="FF0000"/>
              </a:solidFill>
            </a:rPr>
            <a:t>array 1 &amp; array</a:t>
          </a:r>
          <a:r>
            <a:rPr lang="en-US" sz="1100" baseline="0">
              <a:solidFill>
                <a:srgbClr val="FF0000"/>
              </a:solidFill>
            </a:rPr>
            <a:t> 2 </a:t>
          </a:r>
        </a:p>
        <a:p>
          <a:pPr algn="ctr"/>
          <a:r>
            <a:rPr lang="en-US" sz="1100" baseline="0">
              <a:solidFill>
                <a:srgbClr val="FF0000"/>
              </a:solidFill>
            </a:rPr>
            <a:t>in SUMPRODUCT</a:t>
          </a:r>
          <a:endParaRPr lang="en-US" sz="1100">
            <a:solidFill>
              <a:srgbClr val="FF0000"/>
            </a:solidFill>
          </a:endParaRPr>
        </a:p>
      </xdr:txBody>
    </xdr:sp>
    <xdr:clientData/>
  </xdr:oneCellAnchor>
  <xdr:twoCellAnchor>
    <xdr:from>
      <xdr:col>7</xdr:col>
      <xdr:colOff>295275</xdr:colOff>
      <xdr:row>31</xdr:row>
      <xdr:rowOff>47625</xdr:rowOff>
    </xdr:from>
    <xdr:to>
      <xdr:col>7</xdr:col>
      <xdr:colOff>514350</xdr:colOff>
      <xdr:row>33</xdr:row>
      <xdr:rowOff>28576</xdr:rowOff>
    </xdr:to>
    <xdr:cxnSp macro="">
      <xdr:nvCxnSpPr>
        <xdr:cNvPr id="34" name="Straight Arrow Connector 33"/>
        <xdr:cNvCxnSpPr/>
      </xdr:nvCxnSpPr>
      <xdr:spPr>
        <a:xfrm flipH="1" flipV="1">
          <a:off x="8172450" y="5705475"/>
          <a:ext cx="219075" cy="342901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31</xdr:row>
      <xdr:rowOff>76200</xdr:rowOff>
    </xdr:from>
    <xdr:to>
      <xdr:col>8</xdr:col>
      <xdr:colOff>104775</xdr:colOff>
      <xdr:row>33</xdr:row>
      <xdr:rowOff>47626</xdr:rowOff>
    </xdr:to>
    <xdr:cxnSp macro="">
      <xdr:nvCxnSpPr>
        <xdr:cNvPr id="35" name="Straight Arrow Connector 34"/>
        <xdr:cNvCxnSpPr/>
      </xdr:nvCxnSpPr>
      <xdr:spPr>
        <a:xfrm flipV="1">
          <a:off x="8772525" y="5734050"/>
          <a:ext cx="95250" cy="333376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7</xdr:col>
      <xdr:colOff>114300</xdr:colOff>
      <xdr:row>21</xdr:row>
      <xdr:rowOff>152400</xdr:rowOff>
    </xdr:from>
    <xdr:to>
      <xdr:col>7</xdr:col>
      <xdr:colOff>352425</xdr:colOff>
      <xdr:row>31</xdr:row>
      <xdr:rowOff>28575</xdr:rowOff>
    </xdr:to>
    <xdr:sp macro="" textlink="">
      <xdr:nvSpPr>
        <xdr:cNvPr id="39" name="Rounded Rectangle 38"/>
        <xdr:cNvSpPr/>
      </xdr:nvSpPr>
      <xdr:spPr>
        <a:xfrm>
          <a:off x="7991475" y="4000500"/>
          <a:ext cx="238125" cy="1685925"/>
        </a:xfrm>
        <a:prstGeom prst="roundRect">
          <a:avLst/>
        </a:prstGeom>
        <a:noFill/>
        <a:ln>
          <a:prstDash val="dash"/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85725</xdr:colOff>
      <xdr:row>21</xdr:row>
      <xdr:rowOff>152400</xdr:rowOff>
    </xdr:from>
    <xdr:to>
      <xdr:col>8</xdr:col>
      <xdr:colOff>323850</xdr:colOff>
      <xdr:row>31</xdr:row>
      <xdr:rowOff>28575</xdr:rowOff>
    </xdr:to>
    <xdr:sp macro="" textlink="">
      <xdr:nvSpPr>
        <xdr:cNvPr id="40" name="Rounded Rectangle 39"/>
        <xdr:cNvSpPr/>
      </xdr:nvSpPr>
      <xdr:spPr>
        <a:xfrm>
          <a:off x="8848725" y="4000500"/>
          <a:ext cx="238125" cy="1685925"/>
        </a:xfrm>
        <a:prstGeom prst="roundRect">
          <a:avLst/>
        </a:prstGeom>
        <a:noFill/>
        <a:ln>
          <a:prstDash val="dash"/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219075</xdr:colOff>
      <xdr:row>32</xdr:row>
      <xdr:rowOff>38100</xdr:rowOff>
    </xdr:from>
    <xdr:to>
      <xdr:col>9</xdr:col>
      <xdr:colOff>238125</xdr:colOff>
      <xdr:row>37</xdr:row>
      <xdr:rowOff>28575</xdr:rowOff>
    </xdr:to>
    <xdr:sp macro="" textlink="">
      <xdr:nvSpPr>
        <xdr:cNvPr id="53" name="Freeform 52"/>
        <xdr:cNvSpPr/>
      </xdr:nvSpPr>
      <xdr:spPr>
        <a:xfrm>
          <a:off x="3352800" y="5876925"/>
          <a:ext cx="7096125" cy="895350"/>
        </a:xfrm>
        <a:custGeom>
          <a:avLst/>
          <a:gdLst>
            <a:gd name="connsiteX0" fmla="*/ 7086600 w 7096125"/>
            <a:gd name="connsiteY0" fmla="*/ 0 h 895350"/>
            <a:gd name="connsiteX1" fmla="*/ 7096125 w 7096125"/>
            <a:gd name="connsiteY1" fmla="*/ 895350 h 895350"/>
            <a:gd name="connsiteX2" fmla="*/ 0 w 7096125"/>
            <a:gd name="connsiteY2" fmla="*/ 866775 h 895350"/>
            <a:gd name="connsiteX3" fmla="*/ 9525 w 7096125"/>
            <a:gd name="connsiteY3" fmla="*/ 542925 h 8953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7096125" h="895350">
              <a:moveTo>
                <a:pt x="7086600" y="0"/>
              </a:moveTo>
              <a:lnTo>
                <a:pt x="7096125" y="895350"/>
              </a:lnTo>
              <a:lnTo>
                <a:pt x="0" y="866775"/>
              </a:lnTo>
              <a:lnTo>
                <a:pt x="9525" y="542925"/>
              </a:lnTo>
            </a:path>
          </a:pathLst>
        </a:custGeom>
        <a:ln>
          <a:solidFill>
            <a:srgbClr val="C00000"/>
          </a:solidFill>
          <a:headEnd type="none" w="med" len="med"/>
          <a:tailEnd type="arrow" w="med" len="med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1126548</xdr:colOff>
      <xdr:row>35</xdr:row>
      <xdr:rowOff>147174</xdr:rowOff>
    </xdr:from>
    <xdr:ext cx="601318" cy="256737"/>
    <xdr:sp macro="" textlink="">
      <xdr:nvSpPr>
        <xdr:cNvPr id="54" name="TextBox 53"/>
        <xdr:cNvSpPr txBox="1"/>
      </xdr:nvSpPr>
      <xdr:spPr>
        <a:xfrm>
          <a:off x="9889548" y="6528924"/>
          <a:ext cx="601318" cy="25673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en-US" sz="1050" b="1" baseline="0">
              <a:solidFill>
                <a:srgbClr val="C00000"/>
              </a:solidFill>
            </a:rPr>
            <a:t>RESULT</a:t>
          </a:r>
        </a:p>
      </xdr:txBody>
    </xdr:sp>
    <xdr:clientData/>
  </xdr:oneCellAnchor>
  <xdr:twoCellAnchor>
    <xdr:from>
      <xdr:col>5</xdr:col>
      <xdr:colOff>19050</xdr:colOff>
      <xdr:row>25</xdr:row>
      <xdr:rowOff>57150</xdr:rowOff>
    </xdr:from>
    <xdr:to>
      <xdr:col>5</xdr:col>
      <xdr:colOff>257175</xdr:colOff>
      <xdr:row>26</xdr:row>
      <xdr:rowOff>66675</xdr:rowOff>
    </xdr:to>
    <xdr:sp macro="" textlink="">
      <xdr:nvSpPr>
        <xdr:cNvPr id="56" name="Oval 55"/>
        <xdr:cNvSpPr/>
      </xdr:nvSpPr>
      <xdr:spPr>
        <a:xfrm>
          <a:off x="5000625" y="4629150"/>
          <a:ext cx="238125" cy="190500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vert="horz" lIns="0" tIns="0" rIns="0" bIns="0" rtlCol="0" anchor="ctr" anchorCtr="0"/>
        <a:lstStyle/>
        <a:p>
          <a:pPr algn="ctr"/>
          <a:r>
            <a:rPr lang="en-US" sz="1100"/>
            <a:t>1</a:t>
          </a:r>
        </a:p>
      </xdr:txBody>
    </xdr:sp>
    <xdr:clientData/>
  </xdr:twoCellAnchor>
  <xdr:twoCellAnchor>
    <xdr:from>
      <xdr:col>6</xdr:col>
      <xdr:colOff>66675</xdr:colOff>
      <xdr:row>25</xdr:row>
      <xdr:rowOff>57150</xdr:rowOff>
    </xdr:from>
    <xdr:to>
      <xdr:col>6</xdr:col>
      <xdr:colOff>304800</xdr:colOff>
      <xdr:row>26</xdr:row>
      <xdr:rowOff>66675</xdr:rowOff>
    </xdr:to>
    <xdr:sp macro="" textlink="">
      <xdr:nvSpPr>
        <xdr:cNvPr id="57" name="Oval 56"/>
        <xdr:cNvSpPr/>
      </xdr:nvSpPr>
      <xdr:spPr>
        <a:xfrm>
          <a:off x="6210300" y="4629150"/>
          <a:ext cx="238125" cy="190500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vert="horz" lIns="0" tIns="0" rIns="0" bIns="0" rtlCol="0" anchor="ctr" anchorCtr="0"/>
        <a:lstStyle/>
        <a:p>
          <a:pPr algn="ctr"/>
          <a:r>
            <a:rPr lang="en-US" sz="1100"/>
            <a:t>2</a:t>
          </a:r>
        </a:p>
      </xdr:txBody>
    </xdr:sp>
    <xdr:clientData/>
  </xdr:twoCellAnchor>
  <xdr:twoCellAnchor>
    <xdr:from>
      <xdr:col>7</xdr:col>
      <xdr:colOff>514350</xdr:colOff>
      <xdr:row>25</xdr:row>
      <xdr:rowOff>57150</xdr:rowOff>
    </xdr:from>
    <xdr:to>
      <xdr:col>7</xdr:col>
      <xdr:colOff>752475</xdr:colOff>
      <xdr:row>26</xdr:row>
      <xdr:rowOff>66675</xdr:rowOff>
    </xdr:to>
    <xdr:sp macro="" textlink="">
      <xdr:nvSpPr>
        <xdr:cNvPr id="58" name="Oval 57"/>
        <xdr:cNvSpPr/>
      </xdr:nvSpPr>
      <xdr:spPr>
        <a:xfrm>
          <a:off x="8391525" y="4629150"/>
          <a:ext cx="238125" cy="190500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vert="horz" lIns="0" tIns="0" rIns="0" bIns="0" rtlCol="0" anchor="ctr" anchorCtr="0"/>
        <a:lstStyle/>
        <a:p>
          <a:pPr algn="ctr"/>
          <a:r>
            <a:rPr lang="en-US" sz="1100"/>
            <a:t>3</a:t>
          </a:r>
        </a:p>
      </xdr:txBody>
    </xdr:sp>
    <xdr:clientData/>
  </xdr:twoCellAnchor>
  <xdr:twoCellAnchor>
    <xdr:from>
      <xdr:col>8</xdr:col>
      <xdr:colOff>1381125</xdr:colOff>
      <xdr:row>32</xdr:row>
      <xdr:rowOff>19050</xdr:rowOff>
    </xdr:from>
    <xdr:to>
      <xdr:col>9</xdr:col>
      <xdr:colOff>171450</xdr:colOff>
      <xdr:row>33</xdr:row>
      <xdr:rowOff>28575</xdr:rowOff>
    </xdr:to>
    <xdr:sp macro="" textlink="">
      <xdr:nvSpPr>
        <xdr:cNvPr id="59" name="Oval 58"/>
        <xdr:cNvSpPr/>
      </xdr:nvSpPr>
      <xdr:spPr>
        <a:xfrm>
          <a:off x="10144125" y="5857875"/>
          <a:ext cx="238125" cy="190500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vert="horz" lIns="0" tIns="0" rIns="0" bIns="0" rtlCol="0" anchor="ctr" anchorCtr="0"/>
        <a:lstStyle/>
        <a:p>
          <a:pPr algn="ctr"/>
          <a:r>
            <a:rPr lang="en-US" sz="1100"/>
            <a:t>4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19</xdr:row>
      <xdr:rowOff>19050</xdr:rowOff>
    </xdr:from>
    <xdr:to>
      <xdr:col>11</xdr:col>
      <xdr:colOff>284194</xdr:colOff>
      <xdr:row>36</xdr:row>
      <xdr:rowOff>28189</xdr:rowOff>
    </xdr:to>
    <xdr:pic>
      <xdr:nvPicPr>
        <xdr:cNvPr id="23" name="Picture 2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629025"/>
          <a:ext cx="12447619" cy="3085714"/>
        </a:xfrm>
        <a:prstGeom prst="rect">
          <a:avLst/>
        </a:prstGeom>
      </xdr:spPr>
    </xdr:pic>
    <xdr:clientData/>
  </xdr:twoCellAnchor>
  <xdr:twoCellAnchor>
    <xdr:from>
      <xdr:col>5</xdr:col>
      <xdr:colOff>133350</xdr:colOff>
      <xdr:row>27</xdr:row>
      <xdr:rowOff>85725</xdr:rowOff>
    </xdr:from>
    <xdr:to>
      <xdr:col>5</xdr:col>
      <xdr:colOff>495301</xdr:colOff>
      <xdr:row>33</xdr:row>
      <xdr:rowOff>104775</xdr:rowOff>
    </xdr:to>
    <xdr:cxnSp macro="">
      <xdr:nvCxnSpPr>
        <xdr:cNvPr id="3" name="Straight Arrow Connector 2"/>
        <xdr:cNvCxnSpPr/>
      </xdr:nvCxnSpPr>
      <xdr:spPr>
        <a:xfrm flipH="1" flipV="1">
          <a:off x="5114925" y="5143500"/>
          <a:ext cx="361951" cy="11049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209550</xdr:colOff>
      <xdr:row>27</xdr:row>
      <xdr:rowOff>104775</xdr:rowOff>
    </xdr:from>
    <xdr:to>
      <xdr:col>6</xdr:col>
      <xdr:colOff>533401</xdr:colOff>
      <xdr:row>33</xdr:row>
      <xdr:rowOff>133351</xdr:rowOff>
    </xdr:to>
    <xdr:cxnSp macro="">
      <xdr:nvCxnSpPr>
        <xdr:cNvPr id="4" name="Straight Arrow Connector 3"/>
        <xdr:cNvCxnSpPr/>
      </xdr:nvCxnSpPr>
      <xdr:spPr>
        <a:xfrm flipH="1" flipV="1">
          <a:off x="6353175" y="5162550"/>
          <a:ext cx="323851" cy="1114426"/>
        </a:xfrm>
        <a:prstGeom prst="straightConnector1">
          <a:avLst/>
        </a:prstGeom>
        <a:ln>
          <a:tailEnd type="triangle"/>
        </a:ln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1104900</xdr:colOff>
      <xdr:row>21</xdr:row>
      <xdr:rowOff>171450</xdr:rowOff>
    </xdr:from>
    <xdr:to>
      <xdr:col>5</xdr:col>
      <xdr:colOff>0</xdr:colOff>
      <xdr:row>30</xdr:row>
      <xdr:rowOff>123825</xdr:rowOff>
    </xdr:to>
    <xdr:sp macro="" textlink="">
      <xdr:nvSpPr>
        <xdr:cNvPr id="5" name="Right Brace 4"/>
        <xdr:cNvSpPr/>
      </xdr:nvSpPr>
      <xdr:spPr>
        <a:xfrm>
          <a:off x="4924425" y="4143375"/>
          <a:ext cx="57150" cy="1581150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1123950</xdr:colOff>
      <xdr:row>21</xdr:row>
      <xdr:rowOff>171450</xdr:rowOff>
    </xdr:from>
    <xdr:to>
      <xdr:col>6</xdr:col>
      <xdr:colOff>19050</xdr:colOff>
      <xdr:row>30</xdr:row>
      <xdr:rowOff>123825</xdr:rowOff>
    </xdr:to>
    <xdr:sp macro="" textlink="">
      <xdr:nvSpPr>
        <xdr:cNvPr id="6" name="Right Brace 5"/>
        <xdr:cNvSpPr/>
      </xdr:nvSpPr>
      <xdr:spPr>
        <a:xfrm>
          <a:off x="6105525" y="4143375"/>
          <a:ext cx="57150" cy="1581150"/>
        </a:xfrm>
        <a:prstGeom prst="rightBrace">
          <a:avLst/>
        </a:prstGeom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9</xdr:col>
      <xdr:colOff>57150</xdr:colOff>
      <xdr:row>32</xdr:row>
      <xdr:rowOff>95250</xdr:rowOff>
    </xdr:from>
    <xdr:ext cx="1178015" cy="436786"/>
    <xdr:sp macro="" textlink="">
      <xdr:nvSpPr>
        <xdr:cNvPr id="7" name="TextBox 6"/>
        <xdr:cNvSpPr txBox="1"/>
      </xdr:nvSpPr>
      <xdr:spPr>
        <a:xfrm>
          <a:off x="9886950" y="6057900"/>
          <a:ext cx="1178015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en-US" sz="1100">
              <a:solidFill>
                <a:srgbClr val="FF0000"/>
              </a:solidFill>
            </a:rPr>
            <a:t>array 1 &amp; array</a:t>
          </a:r>
          <a:r>
            <a:rPr lang="en-US" sz="1100" baseline="0">
              <a:solidFill>
                <a:srgbClr val="FF0000"/>
              </a:solidFill>
            </a:rPr>
            <a:t> 2 </a:t>
          </a:r>
        </a:p>
        <a:p>
          <a:pPr algn="ctr"/>
          <a:r>
            <a:rPr lang="en-US" sz="1100" baseline="0">
              <a:solidFill>
                <a:srgbClr val="FF0000"/>
              </a:solidFill>
            </a:rPr>
            <a:t>in SUMPRODUCT</a:t>
          </a:r>
          <a:endParaRPr lang="en-US" sz="1100">
            <a:solidFill>
              <a:srgbClr val="FF0000"/>
            </a:solidFill>
          </a:endParaRPr>
        </a:p>
      </xdr:txBody>
    </xdr:sp>
    <xdr:clientData/>
  </xdr:oneCellAnchor>
  <xdr:twoCellAnchor>
    <xdr:from>
      <xdr:col>9</xdr:col>
      <xdr:colOff>257175</xdr:colOff>
      <xdr:row>31</xdr:row>
      <xdr:rowOff>0</xdr:rowOff>
    </xdr:from>
    <xdr:to>
      <xdr:col>9</xdr:col>
      <xdr:colOff>476250</xdr:colOff>
      <xdr:row>32</xdr:row>
      <xdr:rowOff>161926</xdr:rowOff>
    </xdr:to>
    <xdr:cxnSp macro="">
      <xdr:nvCxnSpPr>
        <xdr:cNvPr id="8" name="Straight Arrow Connector 7"/>
        <xdr:cNvCxnSpPr/>
      </xdr:nvCxnSpPr>
      <xdr:spPr>
        <a:xfrm flipH="1" flipV="1">
          <a:off x="10086975" y="5781675"/>
          <a:ext cx="219075" cy="342901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857250</xdr:colOff>
      <xdr:row>31</xdr:row>
      <xdr:rowOff>28575</xdr:rowOff>
    </xdr:from>
    <xdr:to>
      <xdr:col>10</xdr:col>
      <xdr:colOff>66675</xdr:colOff>
      <xdr:row>33</xdr:row>
      <xdr:rowOff>1</xdr:rowOff>
    </xdr:to>
    <xdr:cxnSp macro="">
      <xdr:nvCxnSpPr>
        <xdr:cNvPr id="9" name="Straight Arrow Connector 8"/>
        <xdr:cNvCxnSpPr/>
      </xdr:nvCxnSpPr>
      <xdr:spPr>
        <a:xfrm flipV="1">
          <a:off x="10687050" y="5810250"/>
          <a:ext cx="95250" cy="333376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</xdr:col>
      <xdr:colOff>38100</xdr:colOff>
      <xdr:row>21</xdr:row>
      <xdr:rowOff>123825</xdr:rowOff>
    </xdr:from>
    <xdr:to>
      <xdr:col>9</xdr:col>
      <xdr:colOff>276225</xdr:colOff>
      <xdr:row>31</xdr:row>
      <xdr:rowOff>0</xdr:rowOff>
    </xdr:to>
    <xdr:sp macro="" textlink="">
      <xdr:nvSpPr>
        <xdr:cNvPr id="10" name="Rounded Rectangle 9"/>
        <xdr:cNvSpPr/>
      </xdr:nvSpPr>
      <xdr:spPr>
        <a:xfrm>
          <a:off x="9867900" y="4095750"/>
          <a:ext cx="238125" cy="1685925"/>
        </a:xfrm>
        <a:prstGeom prst="roundRect">
          <a:avLst/>
        </a:prstGeom>
        <a:noFill/>
        <a:ln>
          <a:prstDash val="dash"/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38100</xdr:colOff>
      <xdr:row>21</xdr:row>
      <xdr:rowOff>123825</xdr:rowOff>
    </xdr:from>
    <xdr:to>
      <xdr:col>10</xdr:col>
      <xdr:colOff>276225</xdr:colOff>
      <xdr:row>31</xdr:row>
      <xdr:rowOff>0</xdr:rowOff>
    </xdr:to>
    <xdr:sp macro="" textlink="">
      <xdr:nvSpPr>
        <xdr:cNvPr id="11" name="Rounded Rectangle 10"/>
        <xdr:cNvSpPr/>
      </xdr:nvSpPr>
      <xdr:spPr>
        <a:xfrm>
          <a:off x="10753725" y="4095750"/>
          <a:ext cx="238125" cy="1685925"/>
        </a:xfrm>
        <a:prstGeom prst="roundRect">
          <a:avLst/>
        </a:prstGeom>
        <a:noFill/>
        <a:ln>
          <a:prstDash val="dash"/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10</xdr:col>
      <xdr:colOff>1069398</xdr:colOff>
      <xdr:row>33</xdr:row>
      <xdr:rowOff>80499</xdr:rowOff>
    </xdr:from>
    <xdr:ext cx="601318" cy="256737"/>
    <xdr:sp macro="" textlink="">
      <xdr:nvSpPr>
        <xdr:cNvPr id="13" name="TextBox 12"/>
        <xdr:cNvSpPr txBox="1"/>
      </xdr:nvSpPr>
      <xdr:spPr>
        <a:xfrm>
          <a:off x="11785023" y="6224124"/>
          <a:ext cx="601318" cy="25673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en-US" sz="1050" b="1" baseline="0">
              <a:solidFill>
                <a:srgbClr val="C00000"/>
              </a:solidFill>
            </a:rPr>
            <a:t>RESULT</a:t>
          </a:r>
        </a:p>
      </xdr:txBody>
    </xdr:sp>
    <xdr:clientData/>
  </xdr:oneCellAnchor>
  <xdr:twoCellAnchor>
    <xdr:from>
      <xdr:col>5</xdr:col>
      <xdr:colOff>19050</xdr:colOff>
      <xdr:row>26</xdr:row>
      <xdr:rowOff>57150</xdr:rowOff>
    </xdr:from>
    <xdr:to>
      <xdr:col>5</xdr:col>
      <xdr:colOff>201930</xdr:colOff>
      <xdr:row>27</xdr:row>
      <xdr:rowOff>59055</xdr:rowOff>
    </xdr:to>
    <xdr:sp macro="" textlink="">
      <xdr:nvSpPr>
        <xdr:cNvPr id="14" name="Oval 13"/>
        <xdr:cNvSpPr/>
      </xdr:nvSpPr>
      <xdr:spPr>
        <a:xfrm>
          <a:off x="5000625" y="4629150"/>
          <a:ext cx="182880" cy="182880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vert="horz" lIns="0" tIns="0" rIns="0" bIns="0" rtlCol="0" anchor="ctr" anchorCtr="0"/>
        <a:lstStyle/>
        <a:p>
          <a:pPr algn="ctr"/>
          <a:r>
            <a:rPr lang="en-US" sz="1100"/>
            <a:t>1</a:t>
          </a:r>
        </a:p>
      </xdr:txBody>
    </xdr:sp>
    <xdr:clientData/>
  </xdr:twoCellAnchor>
  <xdr:twoCellAnchor>
    <xdr:from>
      <xdr:col>6</xdr:col>
      <xdr:colOff>66675</xdr:colOff>
      <xdr:row>26</xdr:row>
      <xdr:rowOff>57150</xdr:rowOff>
    </xdr:from>
    <xdr:to>
      <xdr:col>6</xdr:col>
      <xdr:colOff>249555</xdr:colOff>
      <xdr:row>27</xdr:row>
      <xdr:rowOff>59055</xdr:rowOff>
    </xdr:to>
    <xdr:sp macro="" textlink="">
      <xdr:nvSpPr>
        <xdr:cNvPr id="15" name="Oval 14"/>
        <xdr:cNvSpPr/>
      </xdr:nvSpPr>
      <xdr:spPr>
        <a:xfrm>
          <a:off x="6210300" y="4629150"/>
          <a:ext cx="182880" cy="182880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vert="horz" lIns="0" tIns="0" rIns="0" bIns="0" rtlCol="0" anchor="ctr" anchorCtr="0"/>
        <a:lstStyle/>
        <a:p>
          <a:pPr algn="ctr"/>
          <a:r>
            <a:rPr lang="en-US" sz="1100"/>
            <a:t>2</a:t>
          </a:r>
        </a:p>
      </xdr:txBody>
    </xdr:sp>
    <xdr:clientData/>
  </xdr:twoCellAnchor>
  <xdr:twoCellAnchor>
    <xdr:from>
      <xdr:col>6</xdr:col>
      <xdr:colOff>1562100</xdr:colOff>
      <xdr:row>26</xdr:row>
      <xdr:rowOff>57150</xdr:rowOff>
    </xdr:from>
    <xdr:to>
      <xdr:col>7</xdr:col>
      <xdr:colOff>11430</xdr:colOff>
      <xdr:row>27</xdr:row>
      <xdr:rowOff>59055</xdr:rowOff>
    </xdr:to>
    <xdr:sp macro="" textlink="">
      <xdr:nvSpPr>
        <xdr:cNvPr id="16" name="Oval 15"/>
        <xdr:cNvSpPr/>
      </xdr:nvSpPr>
      <xdr:spPr>
        <a:xfrm>
          <a:off x="7705725" y="4933950"/>
          <a:ext cx="182880" cy="182880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vert="horz" lIns="0" tIns="0" rIns="0" bIns="0" rtlCol="0" anchor="ctr" anchorCtr="0"/>
        <a:lstStyle/>
        <a:p>
          <a:pPr algn="ctr"/>
          <a:r>
            <a:rPr lang="en-US" sz="1100"/>
            <a:t>3</a:t>
          </a:r>
        </a:p>
      </xdr:txBody>
    </xdr:sp>
    <xdr:clientData/>
  </xdr:twoCellAnchor>
  <xdr:twoCellAnchor>
    <xdr:from>
      <xdr:col>10</xdr:col>
      <xdr:colOff>1266825</xdr:colOff>
      <xdr:row>31</xdr:row>
      <xdr:rowOff>171450</xdr:rowOff>
    </xdr:from>
    <xdr:to>
      <xdr:col>11</xdr:col>
      <xdr:colOff>57150</xdr:colOff>
      <xdr:row>33</xdr:row>
      <xdr:rowOff>0</xdr:rowOff>
    </xdr:to>
    <xdr:sp macro="" textlink="">
      <xdr:nvSpPr>
        <xdr:cNvPr id="17" name="Oval 16"/>
        <xdr:cNvSpPr/>
      </xdr:nvSpPr>
      <xdr:spPr>
        <a:xfrm>
          <a:off x="11982450" y="5953125"/>
          <a:ext cx="238125" cy="190500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vert="horz" lIns="0" tIns="0" rIns="0" bIns="0" rtlCol="0" anchor="ctr" anchorCtr="0"/>
        <a:lstStyle/>
        <a:p>
          <a:pPr algn="ctr"/>
          <a:r>
            <a:rPr lang="en-US" sz="1100"/>
            <a:t>6</a:t>
          </a:r>
        </a:p>
      </xdr:txBody>
    </xdr:sp>
    <xdr:clientData/>
  </xdr:twoCellAnchor>
  <xdr:twoCellAnchor>
    <xdr:from>
      <xdr:col>7</xdr:col>
      <xdr:colOff>542925</xdr:colOff>
      <xdr:row>26</xdr:row>
      <xdr:rowOff>57150</xdr:rowOff>
    </xdr:from>
    <xdr:to>
      <xdr:col>7</xdr:col>
      <xdr:colOff>725805</xdr:colOff>
      <xdr:row>27</xdr:row>
      <xdr:rowOff>59055</xdr:rowOff>
    </xdr:to>
    <xdr:sp macro="" textlink="">
      <xdr:nvSpPr>
        <xdr:cNvPr id="20" name="Oval 19"/>
        <xdr:cNvSpPr/>
      </xdr:nvSpPr>
      <xdr:spPr>
        <a:xfrm>
          <a:off x="8420100" y="4933950"/>
          <a:ext cx="182880" cy="182880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vert="horz" lIns="0" tIns="0" rIns="0" bIns="0" rtlCol="0" anchor="ctr" anchorCtr="0"/>
        <a:lstStyle/>
        <a:p>
          <a:pPr algn="ctr"/>
          <a:r>
            <a:rPr lang="en-US" sz="1100"/>
            <a:t>4</a:t>
          </a:r>
        </a:p>
      </xdr:txBody>
    </xdr:sp>
    <xdr:clientData/>
  </xdr:twoCellAnchor>
  <xdr:twoCellAnchor>
    <xdr:from>
      <xdr:col>9</xdr:col>
      <xdr:colOff>552450</xdr:colOff>
      <xdr:row>26</xdr:row>
      <xdr:rowOff>57149</xdr:rowOff>
    </xdr:from>
    <xdr:to>
      <xdr:col>9</xdr:col>
      <xdr:colOff>733425</xdr:colOff>
      <xdr:row>27</xdr:row>
      <xdr:rowOff>59054</xdr:rowOff>
    </xdr:to>
    <xdr:sp macro="" textlink="">
      <xdr:nvSpPr>
        <xdr:cNvPr id="21" name="Oval 20"/>
        <xdr:cNvSpPr/>
      </xdr:nvSpPr>
      <xdr:spPr>
        <a:xfrm>
          <a:off x="10382250" y="4933949"/>
          <a:ext cx="180975" cy="182880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vert="horz" lIns="0" tIns="0" rIns="0" bIns="0" rtlCol="0" anchor="ctr" anchorCtr="0"/>
        <a:lstStyle/>
        <a:p>
          <a:pPr algn="ctr"/>
          <a:r>
            <a:rPr lang="en-US" sz="1100"/>
            <a:t>5</a:t>
          </a:r>
        </a:p>
      </xdr:txBody>
    </xdr:sp>
    <xdr:clientData/>
  </xdr:twoCellAnchor>
  <xdr:twoCellAnchor>
    <xdr:from>
      <xdr:col>4</xdr:col>
      <xdr:colOff>923922</xdr:colOff>
      <xdr:row>33</xdr:row>
      <xdr:rowOff>9524</xdr:rowOff>
    </xdr:from>
    <xdr:to>
      <xdr:col>6</xdr:col>
      <xdr:colOff>1066799</xdr:colOff>
      <xdr:row>33</xdr:row>
      <xdr:rowOff>133350</xdr:rowOff>
    </xdr:to>
    <xdr:sp macro="" textlink="">
      <xdr:nvSpPr>
        <xdr:cNvPr id="25" name="Right Brace 24"/>
        <xdr:cNvSpPr/>
      </xdr:nvSpPr>
      <xdr:spPr>
        <a:xfrm rot="5400000" flipH="1">
          <a:off x="5915023" y="4981573"/>
          <a:ext cx="123826" cy="2466977"/>
        </a:xfrm>
        <a:prstGeom prst="rightBrace">
          <a:avLst/>
        </a:prstGeom>
      </xdr:spPr>
      <xdr:style>
        <a:lnRef idx="1">
          <a:schemeClr val="accent3"/>
        </a:lnRef>
        <a:fillRef idx="0">
          <a:schemeClr val="accent3"/>
        </a:fillRef>
        <a:effectRef idx="0">
          <a:schemeClr val="accent3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5</xdr:col>
      <xdr:colOff>1000125</xdr:colOff>
      <xdr:row>32</xdr:row>
      <xdr:rowOff>38100</xdr:rowOff>
    </xdr:from>
    <xdr:to>
      <xdr:col>6</xdr:col>
      <xdr:colOff>20955</xdr:colOff>
      <xdr:row>33</xdr:row>
      <xdr:rowOff>40005</xdr:rowOff>
    </xdr:to>
    <xdr:sp macro="" textlink="">
      <xdr:nvSpPr>
        <xdr:cNvPr id="26" name="Oval 25"/>
        <xdr:cNvSpPr/>
      </xdr:nvSpPr>
      <xdr:spPr>
        <a:xfrm>
          <a:off x="5981700" y="6000750"/>
          <a:ext cx="182880" cy="182880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vert="horz" lIns="0" tIns="0" rIns="0" bIns="0" rtlCol="0" anchor="ctr" anchorCtr="0"/>
        <a:lstStyle/>
        <a:p>
          <a:pPr algn="ctr"/>
          <a:r>
            <a:rPr lang="en-US" sz="1100"/>
            <a:t>3</a:t>
          </a:r>
        </a:p>
      </xdr:txBody>
    </xdr:sp>
    <xdr:clientData/>
  </xdr:twoCellAnchor>
  <xdr:twoCellAnchor>
    <xdr:from>
      <xdr:col>4</xdr:col>
      <xdr:colOff>857249</xdr:colOff>
      <xdr:row>34</xdr:row>
      <xdr:rowOff>85726</xdr:rowOff>
    </xdr:from>
    <xdr:to>
      <xdr:col>6</xdr:col>
      <xdr:colOff>1038224</xdr:colOff>
      <xdr:row>36</xdr:row>
      <xdr:rowOff>104775</xdr:rowOff>
    </xdr:to>
    <xdr:sp macro="" textlink="">
      <xdr:nvSpPr>
        <xdr:cNvPr id="27" name="Right Brace 26"/>
        <xdr:cNvSpPr/>
      </xdr:nvSpPr>
      <xdr:spPr>
        <a:xfrm rot="5400000">
          <a:off x="5738812" y="5348288"/>
          <a:ext cx="380999" cy="2505075"/>
        </a:xfrm>
        <a:prstGeom prst="rightBrace">
          <a:avLst>
            <a:gd name="adj1" fmla="val 0"/>
            <a:gd name="adj2" fmla="val 20580"/>
          </a:avLst>
        </a:prstGeom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66675</xdr:colOff>
      <xdr:row>22</xdr:row>
      <xdr:rowOff>0</xdr:rowOff>
    </xdr:from>
    <xdr:to>
      <xdr:col>8</xdr:col>
      <xdr:colOff>123825</xdr:colOff>
      <xdr:row>30</xdr:row>
      <xdr:rowOff>133350</xdr:rowOff>
    </xdr:to>
    <xdr:sp macro="" textlink="">
      <xdr:nvSpPr>
        <xdr:cNvPr id="30" name="Right Brace 29"/>
        <xdr:cNvSpPr/>
      </xdr:nvSpPr>
      <xdr:spPr>
        <a:xfrm>
          <a:off x="8743950" y="4152900"/>
          <a:ext cx="57150" cy="1581150"/>
        </a:xfrm>
        <a:prstGeom prst="rightBrace">
          <a:avLst/>
        </a:prstGeom>
      </xdr:spPr>
      <xdr:style>
        <a:lnRef idx="1">
          <a:schemeClr val="accent6"/>
        </a:lnRef>
        <a:fillRef idx="0">
          <a:schemeClr val="accent6"/>
        </a:fillRef>
        <a:effectRef idx="0">
          <a:schemeClr val="accent6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100436</xdr:colOff>
      <xdr:row>25</xdr:row>
      <xdr:rowOff>38100</xdr:rowOff>
    </xdr:from>
    <xdr:ext cx="881909" cy="436786"/>
    <xdr:sp macro="" textlink="">
      <xdr:nvSpPr>
        <xdr:cNvPr id="31" name="TextBox 30"/>
        <xdr:cNvSpPr txBox="1"/>
      </xdr:nvSpPr>
      <xdr:spPr>
        <a:xfrm>
          <a:off x="8777711" y="4733925"/>
          <a:ext cx="881909" cy="436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pPr algn="ctr"/>
          <a:r>
            <a:rPr lang="en-US" sz="1100">
              <a:solidFill>
                <a:schemeClr val="accent2"/>
              </a:solidFill>
            </a:rPr>
            <a:t>double </a:t>
          </a:r>
        </a:p>
        <a:p>
          <a:pPr algn="ctr"/>
          <a:r>
            <a:rPr lang="en-US" sz="1100">
              <a:solidFill>
                <a:schemeClr val="accent2"/>
              </a:solidFill>
            </a:rPr>
            <a:t>negatives- -</a:t>
          </a:r>
        </a:p>
      </xdr:txBody>
    </xdr:sp>
    <xdr:clientData/>
  </xdr:oneCellAnchor>
  <xdr:twoCellAnchor>
    <xdr:from>
      <xdr:col>6</xdr:col>
      <xdr:colOff>533400</xdr:colOff>
      <xdr:row>35</xdr:row>
      <xdr:rowOff>161925</xdr:rowOff>
    </xdr:from>
    <xdr:to>
      <xdr:col>6</xdr:col>
      <xdr:colOff>716280</xdr:colOff>
      <xdr:row>36</xdr:row>
      <xdr:rowOff>163830</xdr:rowOff>
    </xdr:to>
    <xdr:sp macro="" textlink="">
      <xdr:nvSpPr>
        <xdr:cNvPr id="32" name="Oval 31"/>
        <xdr:cNvSpPr/>
      </xdr:nvSpPr>
      <xdr:spPr>
        <a:xfrm>
          <a:off x="6677025" y="6667500"/>
          <a:ext cx="182880" cy="182880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vert="horz" lIns="0" tIns="0" rIns="0" bIns="0" rtlCol="0" anchor="ctr" anchorCtr="0"/>
        <a:lstStyle/>
        <a:p>
          <a:pPr algn="ctr"/>
          <a:r>
            <a:rPr lang="en-US" sz="1100"/>
            <a:t>4</a:t>
          </a:r>
        </a:p>
      </xdr:txBody>
    </xdr:sp>
    <xdr:clientData/>
  </xdr:twoCellAnchor>
  <xdr:twoCellAnchor>
    <xdr:from>
      <xdr:col>8</xdr:col>
      <xdr:colOff>180975</xdr:colOff>
      <xdr:row>27</xdr:row>
      <xdr:rowOff>47625</xdr:rowOff>
    </xdr:from>
    <xdr:to>
      <xdr:col>8</xdr:col>
      <xdr:colOff>942975</xdr:colOff>
      <xdr:row>28</xdr:row>
      <xdr:rowOff>0</xdr:rowOff>
    </xdr:to>
    <xdr:sp macro="" textlink="">
      <xdr:nvSpPr>
        <xdr:cNvPr id="33" name="Right Arrow 32"/>
        <xdr:cNvSpPr/>
      </xdr:nvSpPr>
      <xdr:spPr>
        <a:xfrm>
          <a:off x="8858250" y="5105400"/>
          <a:ext cx="762000" cy="133350"/>
        </a:xfrm>
        <a:prstGeom prst="rightArrow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104775</xdr:colOff>
      <xdr:row>32</xdr:row>
      <xdr:rowOff>9525</xdr:rowOff>
    </xdr:from>
    <xdr:to>
      <xdr:col>11</xdr:col>
      <xdr:colOff>161925</xdr:colOff>
      <xdr:row>38</xdr:row>
      <xdr:rowOff>38100</xdr:rowOff>
    </xdr:to>
    <xdr:sp macro="" textlink="">
      <xdr:nvSpPr>
        <xdr:cNvPr id="34" name="Freeform 33"/>
        <xdr:cNvSpPr/>
      </xdr:nvSpPr>
      <xdr:spPr>
        <a:xfrm>
          <a:off x="3238500" y="5972175"/>
          <a:ext cx="9086850" cy="1114425"/>
        </a:xfrm>
        <a:custGeom>
          <a:avLst/>
          <a:gdLst>
            <a:gd name="connsiteX0" fmla="*/ 9086850 w 9086850"/>
            <a:gd name="connsiteY0" fmla="*/ 0 h 1114425"/>
            <a:gd name="connsiteX1" fmla="*/ 9086850 w 9086850"/>
            <a:gd name="connsiteY1" fmla="*/ 1114425 h 1114425"/>
            <a:gd name="connsiteX2" fmla="*/ 0 w 9086850"/>
            <a:gd name="connsiteY2" fmla="*/ 1104900 h 1114425"/>
            <a:gd name="connsiteX3" fmla="*/ 9525 w 9086850"/>
            <a:gd name="connsiteY3" fmla="*/ 533400 h 11144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9086850" h="1114425">
              <a:moveTo>
                <a:pt x="9086850" y="0"/>
              </a:moveTo>
              <a:lnTo>
                <a:pt x="9086850" y="1114425"/>
              </a:lnTo>
              <a:lnTo>
                <a:pt x="0" y="1104900"/>
              </a:lnTo>
              <a:lnTo>
                <a:pt x="9525" y="533400"/>
              </a:lnTo>
            </a:path>
          </a:pathLst>
        </a:custGeom>
        <a:ln w="12700" cap="flat" cmpd="sng" algn="ctr">
          <a:solidFill>
            <a:srgbClr val="C00000"/>
          </a:solidFill>
          <a:prstDash val="solid"/>
          <a:round/>
          <a:headEnd type="none" w="med" len="med"/>
          <a:tailEnd type="arrow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24</xdr:row>
      <xdr:rowOff>37541</xdr:rowOff>
    </xdr:from>
    <xdr:to>
      <xdr:col>12</xdr:col>
      <xdr:colOff>572900</xdr:colOff>
      <xdr:row>55</xdr:row>
      <xdr:rowOff>85897</xdr:rowOff>
    </xdr:to>
    <xdr:grpSp>
      <xdr:nvGrpSpPr>
        <xdr:cNvPr id="118" name="Group 117"/>
        <xdr:cNvGrpSpPr/>
      </xdr:nvGrpSpPr>
      <xdr:grpSpPr>
        <a:xfrm>
          <a:off x="0" y="4428566"/>
          <a:ext cx="11250425" cy="5658581"/>
          <a:chOff x="5455864" y="5266766"/>
          <a:chExt cx="11240900" cy="5953856"/>
        </a:xfrm>
      </xdr:grpSpPr>
      <xdr:grpSp>
        <xdr:nvGrpSpPr>
          <xdr:cNvPr id="106" name="Group 105"/>
          <xdr:cNvGrpSpPr/>
        </xdr:nvGrpSpPr>
        <xdr:grpSpPr>
          <a:xfrm>
            <a:off x="5642163" y="9172575"/>
            <a:ext cx="11045637" cy="2048047"/>
            <a:chOff x="0" y="10125807"/>
            <a:chExt cx="10677525" cy="1811991"/>
          </a:xfrm>
        </xdr:grpSpPr>
        <xdr:pic>
          <xdr:nvPicPr>
            <xdr:cNvPr id="101" name="Picture 100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0" y="10125807"/>
              <a:ext cx="10677525" cy="1811991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  <xdr:sp macro="" textlink="">
          <xdr:nvSpPr>
            <xdr:cNvPr id="102" name="Freeform 101"/>
            <xdr:cNvSpPr/>
          </xdr:nvSpPr>
          <xdr:spPr>
            <a:xfrm flipV="1">
              <a:off x="3498390" y="10572319"/>
              <a:ext cx="5914551" cy="402550"/>
            </a:xfrm>
            <a:custGeom>
              <a:avLst/>
              <a:gdLst>
                <a:gd name="connsiteX0" fmla="*/ 0 w 5920154"/>
                <a:gd name="connsiteY0" fmla="*/ 1201616 h 1208943"/>
                <a:gd name="connsiteX1" fmla="*/ 1905000 w 5920154"/>
                <a:gd name="connsiteY1" fmla="*/ 1 h 1208943"/>
                <a:gd name="connsiteX2" fmla="*/ 5920154 w 5920154"/>
                <a:gd name="connsiteY2" fmla="*/ 1208943 h 120894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</a:cxnLst>
              <a:rect l="l" t="t" r="r" b="b"/>
              <a:pathLst>
                <a:path w="5920154" h="1208943">
                  <a:moveTo>
                    <a:pt x="0" y="1201616"/>
                  </a:moveTo>
                  <a:cubicBezTo>
                    <a:pt x="459154" y="600198"/>
                    <a:pt x="918308" y="-1220"/>
                    <a:pt x="1905000" y="1"/>
                  </a:cubicBezTo>
                  <a:cubicBezTo>
                    <a:pt x="2891692" y="1222"/>
                    <a:pt x="5287596" y="1025770"/>
                    <a:pt x="5920154" y="1208943"/>
                  </a:cubicBezTo>
                </a:path>
              </a:pathLst>
            </a:custGeom>
            <a:ln w="12700" cap="flat" cmpd="sng" algn="ctr">
              <a:solidFill>
                <a:srgbClr val="C00000"/>
              </a:solidFill>
              <a:prstDash val="dash"/>
              <a:round/>
              <a:headEnd type="arrow" w="med" len="med"/>
              <a:tailEnd type="arrow" w="med" len="med"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rtlCol="0" anchor="t"/>
            <a:lstStyle/>
            <a:p>
              <a:pPr algn="l"/>
              <a:endParaRPr lang="en-US" sz="1100">
                <a:solidFill>
                  <a:srgbClr val="C00000"/>
                </a:solidFill>
              </a:endParaRPr>
            </a:p>
          </xdr:txBody>
        </xdr:sp>
        <xdr:sp macro="" textlink="">
          <xdr:nvSpPr>
            <xdr:cNvPr id="104" name="Freeform 103"/>
            <xdr:cNvSpPr/>
          </xdr:nvSpPr>
          <xdr:spPr>
            <a:xfrm flipV="1">
              <a:off x="3520371" y="11318803"/>
              <a:ext cx="5885243" cy="365914"/>
            </a:xfrm>
            <a:custGeom>
              <a:avLst/>
              <a:gdLst>
                <a:gd name="connsiteX0" fmla="*/ 5920154 w 5920154"/>
                <a:gd name="connsiteY0" fmla="*/ 0 h 923195"/>
                <a:gd name="connsiteX1" fmla="*/ 1912327 w 5920154"/>
                <a:gd name="connsiteY1" fmla="*/ 923193 h 923195"/>
                <a:gd name="connsiteX2" fmla="*/ 0 w 5920154"/>
                <a:gd name="connsiteY2" fmla="*/ 7327 h 923195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</a:cxnLst>
              <a:rect l="l" t="t" r="r" b="b"/>
              <a:pathLst>
                <a:path w="5920154" h="923195">
                  <a:moveTo>
                    <a:pt x="5920154" y="0"/>
                  </a:moveTo>
                  <a:cubicBezTo>
                    <a:pt x="4409586" y="460986"/>
                    <a:pt x="2899019" y="921972"/>
                    <a:pt x="1912327" y="923193"/>
                  </a:cubicBezTo>
                  <a:cubicBezTo>
                    <a:pt x="925635" y="924414"/>
                    <a:pt x="462817" y="465870"/>
                    <a:pt x="0" y="7327"/>
                  </a:cubicBezTo>
                </a:path>
              </a:pathLst>
            </a:custGeom>
            <a:ln w="12700" cap="flat" cmpd="sng" algn="ctr">
              <a:solidFill>
                <a:srgbClr val="C00000"/>
              </a:solidFill>
              <a:prstDash val="dash"/>
              <a:round/>
              <a:headEnd type="arrow" w="med" len="med"/>
              <a:tailEnd type="arrow" w="med" len="med"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rtlCol="0" anchor="t"/>
            <a:lstStyle/>
            <a:p>
              <a:pPr marL="0" indent="0" algn="l"/>
              <a:endParaRPr lang="en-US" sz="1100">
                <a:solidFill>
                  <a:srgbClr val="C00000"/>
                </a:solidFill>
                <a:latin typeface="+mn-lt"/>
                <a:ea typeface="+mn-ea"/>
                <a:cs typeface="+mn-cs"/>
              </a:endParaRPr>
            </a:p>
          </xdr:txBody>
        </xdr:sp>
      </xdr:grpSp>
      <xdr:pic>
        <xdr:nvPicPr>
          <xdr:cNvPr id="105" name="Picture 104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5455864" y="5266766"/>
            <a:ext cx="11240900" cy="3202374"/>
          </a:xfrm>
          <a:prstGeom prst="rect">
            <a:avLst/>
          </a:prstGeom>
        </xdr:spPr>
      </xdr:pic>
      <xdr:sp macro="" textlink="">
        <xdr:nvSpPr>
          <xdr:cNvPr id="107" name="Rounded Rectangle 106"/>
          <xdr:cNvSpPr/>
        </xdr:nvSpPr>
        <xdr:spPr>
          <a:xfrm>
            <a:off x="14320838" y="5715000"/>
            <a:ext cx="2290762" cy="1790700"/>
          </a:xfrm>
          <a:prstGeom prst="roundRect">
            <a:avLst/>
          </a:prstGeom>
          <a:noFill/>
          <a:ln>
            <a:solidFill>
              <a:schemeClr val="accent2"/>
            </a:solidFill>
            <a:prstDash val="dash"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08" name="Right Brace 107"/>
          <xdr:cNvSpPr/>
        </xdr:nvSpPr>
        <xdr:spPr>
          <a:xfrm rot="5400000" flipH="1">
            <a:off x="12239625" y="6191249"/>
            <a:ext cx="133350" cy="3543299"/>
          </a:xfrm>
          <a:prstGeom prst="rightBrace">
            <a:avLst/>
          </a:prstGeom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rgbClr val="FF0000"/>
              </a:solidFill>
            </a:endParaRPr>
          </a:p>
        </xdr:txBody>
      </xdr:sp>
      <xdr:cxnSp macro="">
        <xdr:nvCxnSpPr>
          <xdr:cNvPr id="111" name="Straight Arrow Connector 110"/>
          <xdr:cNvCxnSpPr>
            <a:stCxn id="108" idx="1"/>
          </xdr:cNvCxnSpPr>
        </xdr:nvCxnSpPr>
        <xdr:spPr>
          <a:xfrm flipV="1">
            <a:off x="12301537" y="7467600"/>
            <a:ext cx="2219326" cy="428625"/>
          </a:xfrm>
          <a:prstGeom prst="straightConnector1">
            <a:avLst/>
          </a:prstGeom>
          <a:ln w="9525" cap="flat" cmpd="sng" algn="ctr">
            <a:solidFill>
              <a:schemeClr val="accent2"/>
            </a:solidFill>
            <a:prstDash val="solid"/>
            <a:round/>
            <a:headEnd type="none" w="med" len="med"/>
            <a:tailEnd type="arrow" w="med" len="med"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</xdr:cxnSp>
      <xdr:sp macro="" textlink="">
        <xdr:nvSpPr>
          <xdr:cNvPr id="112" name="TextBox 111"/>
          <xdr:cNvSpPr txBox="1"/>
        </xdr:nvSpPr>
        <xdr:spPr>
          <a:xfrm>
            <a:off x="14301788" y="7486650"/>
            <a:ext cx="2351926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 b="1">
                <a:solidFill>
                  <a:srgbClr val="C00000"/>
                </a:solidFill>
              </a:rPr>
              <a:t>Resulting</a:t>
            </a:r>
            <a:r>
              <a:rPr lang="en-US" sz="1100" b="1" baseline="0">
                <a:solidFill>
                  <a:srgbClr val="C00000"/>
                </a:solidFill>
              </a:rPr>
              <a:t> array1 (fulfilled conditions)</a:t>
            </a:r>
            <a:endParaRPr lang="en-US" sz="1100" b="1">
              <a:solidFill>
                <a:srgbClr val="C00000"/>
              </a:solidFill>
            </a:endParaRPr>
          </a:p>
        </xdr:txBody>
      </xdr:sp>
      <xdr:sp macro="" textlink="">
        <xdr:nvSpPr>
          <xdr:cNvPr id="113" name="TextBox 112"/>
          <xdr:cNvSpPr txBox="1"/>
        </xdr:nvSpPr>
        <xdr:spPr>
          <a:xfrm>
            <a:off x="7891463" y="7467600"/>
            <a:ext cx="1343125" cy="264560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 b="1" baseline="0">
                <a:solidFill>
                  <a:srgbClr val="C00000"/>
                </a:solidFill>
              </a:rPr>
              <a:t>array2 (Sum_range)</a:t>
            </a:r>
            <a:endParaRPr lang="en-US" sz="1100" b="1">
              <a:solidFill>
                <a:srgbClr val="C00000"/>
              </a:solidFill>
            </a:endParaRPr>
          </a:p>
        </xdr:txBody>
      </xdr:sp>
      <xdr:sp macro="" textlink="">
        <xdr:nvSpPr>
          <xdr:cNvPr id="114" name="TextBox 113"/>
          <xdr:cNvSpPr txBox="1"/>
        </xdr:nvSpPr>
        <xdr:spPr>
          <a:xfrm>
            <a:off x="10153650" y="10191750"/>
            <a:ext cx="1768113" cy="264560"/>
          </a:xfrm>
          <a:prstGeom prst="rect">
            <a:avLst/>
          </a:prstGeom>
          <a:solidFill>
            <a:schemeClr val="accent4"/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sz="1100" b="1">
                <a:solidFill>
                  <a:srgbClr val="C00000"/>
                </a:solidFill>
              </a:rPr>
              <a:t>SUM</a:t>
            </a:r>
            <a:r>
              <a:rPr lang="en-US" sz="1100" b="1" baseline="0">
                <a:solidFill>
                  <a:srgbClr val="C00000"/>
                </a:solidFill>
              </a:rPr>
              <a:t> the PRODUCTs please</a:t>
            </a:r>
            <a:endParaRPr lang="en-US" sz="1100" b="1">
              <a:solidFill>
                <a:srgbClr val="C00000"/>
              </a:solidFill>
            </a:endParaRPr>
          </a:p>
        </xdr:txBody>
      </xdr:sp>
      <xdr:cxnSp macro="">
        <xdr:nvCxnSpPr>
          <xdr:cNvPr id="116" name="Straight Arrow Connector 115"/>
          <xdr:cNvCxnSpPr/>
        </xdr:nvCxnSpPr>
        <xdr:spPr>
          <a:xfrm flipH="1" flipV="1">
            <a:off x="9239250" y="8324850"/>
            <a:ext cx="1781175" cy="1895475"/>
          </a:xfrm>
          <a:prstGeom prst="straightConnector1">
            <a:avLst/>
          </a:prstGeom>
          <a:ln w="38100" cap="flat" cmpd="sng" algn="ctr">
            <a:solidFill>
              <a:schemeClr val="accent2"/>
            </a:solidFill>
            <a:prstDash val="solid"/>
            <a:round/>
            <a:headEnd type="none" w="med" len="med"/>
            <a:tailEnd type="arrow" w="med" len="med"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</xdr:cxn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mfexcel.com/2017/06/03/the-amazing-sumproduc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F12"/>
  <sheetViews>
    <sheetView showGridLines="0" tabSelected="1" workbookViewId="0">
      <selection activeCell="B18" sqref="B18"/>
    </sheetView>
  </sheetViews>
  <sheetFormatPr defaultRowHeight="14.25"/>
  <sheetData>
    <row r="11" spans="1:6">
      <c r="A11" t="s">
        <v>6</v>
      </c>
    </row>
    <row r="12" spans="1:6">
      <c r="A12" s="42" t="s">
        <v>49</v>
      </c>
      <c r="B12" s="42"/>
      <c r="C12" s="42"/>
      <c r="D12" s="42"/>
      <c r="E12" s="42"/>
      <c r="F12" s="42"/>
    </row>
  </sheetData>
  <mergeCells count="1">
    <mergeCell ref="A12:F12"/>
  </mergeCells>
  <hyperlinks>
    <hyperlink ref="A12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3"/>
  <sheetViews>
    <sheetView showGridLines="0" workbookViewId="0">
      <selection activeCell="E30" sqref="E30"/>
    </sheetView>
  </sheetViews>
  <sheetFormatPr defaultRowHeight="14.25"/>
  <cols>
    <col min="1" max="1" width="1.5" customWidth="1"/>
    <col min="2" max="2" width="10.5" customWidth="1"/>
    <col min="3" max="3" width="1.5" bestFit="1" customWidth="1"/>
    <col min="4" max="4" width="10.75" customWidth="1"/>
    <col min="5" max="5" width="11.5" customWidth="1"/>
    <col min="6" max="6" width="7.25" customWidth="1"/>
    <col min="7" max="7" width="1.75" customWidth="1"/>
    <col min="8" max="8" width="13" customWidth="1"/>
    <col min="9" max="9" width="9.25" customWidth="1"/>
    <col min="10" max="10" width="13" customWidth="1"/>
  </cols>
  <sheetData>
    <row r="1" spans="2:10" ht="19.5">
      <c r="B1" s="1" t="s">
        <v>5</v>
      </c>
      <c r="C1" s="1"/>
      <c r="D1" s="2"/>
      <c r="E1" s="2"/>
      <c r="F1" s="2"/>
      <c r="H1" s="1" t="s">
        <v>12</v>
      </c>
      <c r="I1" s="1"/>
      <c r="J1" s="1"/>
    </row>
    <row r="2" spans="2:10" ht="16.5">
      <c r="B2" s="5" t="s">
        <v>10</v>
      </c>
      <c r="C2" s="5"/>
      <c r="D2" s="5" t="s">
        <v>11</v>
      </c>
      <c r="E2" s="5" t="s">
        <v>1</v>
      </c>
      <c r="F2" s="6" t="s">
        <v>0</v>
      </c>
      <c r="H2" s="5" t="s">
        <v>8</v>
      </c>
      <c r="I2" s="5" t="s">
        <v>0</v>
      </c>
      <c r="J2" s="5" t="s">
        <v>1</v>
      </c>
    </row>
    <row r="3" spans="2:10">
      <c r="B3" s="7" t="b">
        <v>1</v>
      </c>
      <c r="C3" s="8" t="s">
        <v>2</v>
      </c>
      <c r="D3" s="7" t="b">
        <v>1</v>
      </c>
      <c r="E3" s="7" t="str">
        <f ca="1">_xlfn.FORMULATEXT(F3)</f>
        <v>=B3*D3</v>
      </c>
      <c r="F3" s="7">
        <f>B3*D3</f>
        <v>1</v>
      </c>
      <c r="G3" s="7"/>
      <c r="H3" s="7">
        <v>10</v>
      </c>
      <c r="I3">
        <f>SUMPRODUCT(B3:B6*D3:D6,H3:H6)</f>
        <v>10</v>
      </c>
      <c r="J3" s="44" t="s">
        <v>34</v>
      </c>
    </row>
    <row r="4" spans="2:10">
      <c r="B4" t="b">
        <v>1</v>
      </c>
      <c r="C4" s="3" t="s">
        <v>2</v>
      </c>
      <c r="D4" t="b">
        <v>0</v>
      </c>
      <c r="E4" t="str">
        <f ca="1">_xlfn.FORMULATEXT(F4)</f>
        <v>=B4*D4</v>
      </c>
      <c r="F4">
        <f t="shared" ref="F4:F6" si="0">B4*D4</f>
        <v>0</v>
      </c>
      <c r="H4">
        <v>20</v>
      </c>
    </row>
    <row r="5" spans="2:10">
      <c r="B5" t="b">
        <v>0</v>
      </c>
      <c r="C5" s="3" t="s">
        <v>2</v>
      </c>
      <c r="D5" t="b">
        <v>1</v>
      </c>
      <c r="E5" t="str">
        <f ca="1">_xlfn.FORMULATEXT(F5)</f>
        <v>=B5*D5</v>
      </c>
      <c r="F5">
        <f t="shared" si="0"/>
        <v>0</v>
      </c>
      <c r="H5">
        <v>30</v>
      </c>
    </row>
    <row r="6" spans="2:10">
      <c r="B6" t="b">
        <v>0</v>
      </c>
      <c r="C6" s="3" t="s">
        <v>2</v>
      </c>
      <c r="D6" t="b">
        <v>0</v>
      </c>
      <c r="E6" t="str">
        <f ca="1">_xlfn.FORMULATEXT(F6)</f>
        <v>=B6*D6</v>
      </c>
      <c r="F6">
        <f t="shared" si="0"/>
        <v>0</v>
      </c>
      <c r="H6">
        <v>40</v>
      </c>
    </row>
    <row r="7" spans="2:10">
      <c r="C7" s="3"/>
    </row>
    <row r="8" spans="2:10" ht="19.5">
      <c r="B8" s="1" t="s">
        <v>4</v>
      </c>
      <c r="C8" s="1"/>
      <c r="D8" s="2"/>
      <c r="E8" s="2"/>
      <c r="F8" s="2"/>
      <c r="H8" s="1" t="s">
        <v>12</v>
      </c>
      <c r="I8" s="1"/>
      <c r="J8" s="1"/>
    </row>
    <row r="9" spans="2:10" ht="16.5">
      <c r="E9" t="s">
        <v>1</v>
      </c>
      <c r="F9" s="4" t="s">
        <v>0</v>
      </c>
      <c r="H9" s="5" t="s">
        <v>8</v>
      </c>
      <c r="I9" s="5" t="s">
        <v>0</v>
      </c>
      <c r="J9" s="5" t="s">
        <v>1</v>
      </c>
    </row>
    <row r="10" spans="2:10">
      <c r="B10" s="9" t="b">
        <v>1</v>
      </c>
      <c r="C10" s="10" t="s">
        <v>3</v>
      </c>
      <c r="D10" s="11" t="b">
        <v>1</v>
      </c>
      <c r="E10" s="11" t="str">
        <f ca="1">_xlfn.FORMULATEXT(F10)</f>
        <v>=B10+D10</v>
      </c>
      <c r="F10" s="11">
        <f>B10+D10</f>
        <v>2</v>
      </c>
      <c r="G10" s="11"/>
      <c r="H10" s="12">
        <v>10</v>
      </c>
      <c r="I10" s="19">
        <f>SUMPRODUCT(B10:B13+D10:D13,H10:H13)</f>
        <v>70</v>
      </c>
      <c r="J10" s="44" t="s">
        <v>35</v>
      </c>
    </row>
    <row r="11" spans="2:10">
      <c r="B11" s="13" t="b">
        <v>1</v>
      </c>
      <c r="C11" s="8" t="s">
        <v>3</v>
      </c>
      <c r="D11" s="7" t="b">
        <v>0</v>
      </c>
      <c r="E11" s="7" t="str">
        <f ca="1">_xlfn.FORMULATEXT(F11)</f>
        <v>=B11+D11</v>
      </c>
      <c r="F11" s="7">
        <f t="shared" ref="F11:F13" si="1">B11+D11</f>
        <v>1</v>
      </c>
      <c r="G11" s="7"/>
      <c r="H11" s="14">
        <v>20</v>
      </c>
      <c r="I11">
        <f>SUMPRODUCT(--((B10:B13+D10:D13)&gt;0),H10:H13)</f>
        <v>60</v>
      </c>
      <c r="J11" s="44" t="s">
        <v>36</v>
      </c>
    </row>
    <row r="12" spans="2:10">
      <c r="B12" s="15" t="b">
        <v>0</v>
      </c>
      <c r="C12" s="16" t="s">
        <v>3</v>
      </c>
      <c r="D12" s="17" t="b">
        <v>1</v>
      </c>
      <c r="E12" s="17" t="str">
        <f ca="1">_xlfn.FORMULATEXT(F12)</f>
        <v>=B12+D12</v>
      </c>
      <c r="F12" s="17">
        <f t="shared" si="1"/>
        <v>1</v>
      </c>
      <c r="G12" s="17"/>
      <c r="H12" s="18">
        <v>30</v>
      </c>
    </row>
    <row r="13" spans="2:10">
      <c r="B13" t="b">
        <v>0</v>
      </c>
      <c r="C13" s="3" t="s">
        <v>3</v>
      </c>
      <c r="D13" t="b">
        <v>0</v>
      </c>
      <c r="E13" t="str">
        <f ca="1">_xlfn.FORMULATEXT(F13)</f>
        <v>=B13+D13</v>
      </c>
      <c r="F13">
        <f t="shared" si="1"/>
        <v>0</v>
      </c>
      <c r="H13">
        <v>40</v>
      </c>
    </row>
  </sheetData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2" id="{BDA646D5-DDD8-4A93-997C-37F3A4E4B612}">
            <x14:iconSet iconSet="3Symbols2" custom="1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  <x14:cfIcon iconSet="3Symbols2" iconId="0"/>
              <x14:cfIcon iconSet="3Symbols2" iconId="0"/>
              <x14:cfIcon iconSet="3Symbols2" iconId="0"/>
            </x14:iconSet>
          </x14:cfRule>
          <xm:sqref>I10</xm:sqref>
        </x14:conditionalFormatting>
        <x14:conditionalFormatting xmlns:xm="http://schemas.microsoft.com/office/excel/2006/main">
          <x14:cfRule type="iconSet" priority="1" id="{2A839806-1EEC-4391-84E4-ABFDBEF0A72A}">
            <x14:iconSet iconSet="3Symbols2" custom="1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  <x14:cfIcon iconSet="3Symbols2" iconId="2"/>
              <x14:cfIcon iconSet="3Symbols2" iconId="2"/>
              <x14:cfIcon iconSet="3Symbols2" iconId="2"/>
            </x14:iconSet>
          </x14:cfRule>
          <xm:sqref>I11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workbookViewId="0">
      <selection activeCell="A14" sqref="A14"/>
    </sheetView>
  </sheetViews>
  <sheetFormatPr defaultRowHeight="14.25"/>
  <cols>
    <col min="1" max="1" width="15.875" customWidth="1"/>
    <col min="2" max="2" width="13.375" customWidth="1"/>
    <col min="3" max="3" width="11.875" customWidth="1"/>
    <col min="5" max="6" width="15.25" customWidth="1"/>
    <col min="7" max="7" width="22.75" bestFit="1" customWidth="1"/>
    <col min="8" max="8" width="11.625" customWidth="1"/>
    <col min="9" max="9" width="19" bestFit="1" customWidth="1"/>
  </cols>
  <sheetData>
    <row r="1" spans="1:9" ht="15">
      <c r="A1" s="20" t="s">
        <v>13</v>
      </c>
      <c r="B1" s="21" t="s">
        <v>20</v>
      </c>
      <c r="C1" s="22" t="s">
        <v>19</v>
      </c>
      <c r="E1" s="30" t="s">
        <v>10</v>
      </c>
      <c r="F1" s="30" t="s">
        <v>9</v>
      </c>
      <c r="G1" s="30" t="s">
        <v>21</v>
      </c>
      <c r="H1" s="30" t="s">
        <v>19</v>
      </c>
      <c r="I1" s="30" t="s">
        <v>22</v>
      </c>
    </row>
    <row r="2" spans="1:9">
      <c r="A2" s="23" t="s">
        <v>14</v>
      </c>
      <c r="B2" s="24" t="s">
        <v>16</v>
      </c>
      <c r="C2" s="25">
        <v>4</v>
      </c>
      <c r="E2" t="b">
        <f t="shared" ref="E2:E10" si="0">Sales_Manager=$A$14</f>
        <v>1</v>
      </c>
      <c r="F2" t="b">
        <f t="shared" ref="F2:F10" si="1">Item=$B$14</f>
        <v>1</v>
      </c>
      <c r="G2">
        <f>E2*F2</f>
        <v>1</v>
      </c>
      <c r="H2">
        <f t="shared" ref="H2:H10" si="2">Units</f>
        <v>4</v>
      </c>
      <c r="I2">
        <f>G2*H2</f>
        <v>4</v>
      </c>
    </row>
    <row r="3" spans="1:9">
      <c r="A3" s="23" t="s">
        <v>15</v>
      </c>
      <c r="B3" s="24" t="s">
        <v>17</v>
      </c>
      <c r="C3" s="25">
        <v>4</v>
      </c>
      <c r="E3" t="b">
        <f t="shared" si="0"/>
        <v>0</v>
      </c>
      <c r="F3" t="b">
        <f t="shared" si="1"/>
        <v>0</v>
      </c>
      <c r="G3">
        <f t="shared" ref="G3:G10" si="3">E3*F3</f>
        <v>0</v>
      </c>
      <c r="H3">
        <f t="shared" si="2"/>
        <v>4</v>
      </c>
      <c r="I3">
        <f t="shared" ref="I3:I10" si="4">G3*H3</f>
        <v>0</v>
      </c>
    </row>
    <row r="4" spans="1:9">
      <c r="A4" s="23" t="s">
        <v>14</v>
      </c>
      <c r="B4" s="24" t="s">
        <v>18</v>
      </c>
      <c r="C4" s="25">
        <v>8</v>
      </c>
      <c r="E4" t="b">
        <f t="shared" si="0"/>
        <v>1</v>
      </c>
      <c r="F4" t="b">
        <f t="shared" si="1"/>
        <v>0</v>
      </c>
      <c r="G4">
        <f>E4*F4</f>
        <v>0</v>
      </c>
      <c r="H4">
        <f t="shared" si="2"/>
        <v>8</v>
      </c>
      <c r="I4">
        <f t="shared" si="4"/>
        <v>0</v>
      </c>
    </row>
    <row r="5" spans="1:9">
      <c r="A5" s="23" t="s">
        <v>15</v>
      </c>
      <c r="B5" s="24" t="s">
        <v>16</v>
      </c>
      <c r="C5" s="25">
        <v>3</v>
      </c>
      <c r="E5" t="b">
        <f t="shared" si="0"/>
        <v>0</v>
      </c>
      <c r="F5" t="b">
        <f t="shared" si="1"/>
        <v>1</v>
      </c>
      <c r="G5">
        <f t="shared" si="3"/>
        <v>0</v>
      </c>
      <c r="H5">
        <f t="shared" si="2"/>
        <v>3</v>
      </c>
      <c r="I5">
        <f t="shared" si="4"/>
        <v>0</v>
      </c>
    </row>
    <row r="6" spans="1:9">
      <c r="A6" s="23" t="s">
        <v>14</v>
      </c>
      <c r="B6" s="24" t="s">
        <v>17</v>
      </c>
      <c r="C6" s="25">
        <v>4</v>
      </c>
      <c r="E6" t="b">
        <f t="shared" si="0"/>
        <v>1</v>
      </c>
      <c r="F6" t="b">
        <f t="shared" si="1"/>
        <v>0</v>
      </c>
      <c r="G6">
        <f t="shared" si="3"/>
        <v>0</v>
      </c>
      <c r="H6">
        <f t="shared" si="2"/>
        <v>4</v>
      </c>
      <c r="I6">
        <f>G6*H6</f>
        <v>0</v>
      </c>
    </row>
    <row r="7" spans="1:9">
      <c r="A7" s="23" t="s">
        <v>15</v>
      </c>
      <c r="B7" s="24" t="s">
        <v>18</v>
      </c>
      <c r="C7" s="25">
        <v>8</v>
      </c>
      <c r="E7" t="b">
        <f t="shared" si="0"/>
        <v>0</v>
      </c>
      <c r="F7" t="b">
        <f t="shared" si="1"/>
        <v>0</v>
      </c>
      <c r="G7">
        <f t="shared" si="3"/>
        <v>0</v>
      </c>
      <c r="H7">
        <f t="shared" si="2"/>
        <v>8</v>
      </c>
      <c r="I7">
        <f t="shared" si="4"/>
        <v>0</v>
      </c>
    </row>
    <row r="8" spans="1:9">
      <c r="A8" s="23" t="s">
        <v>14</v>
      </c>
      <c r="B8" s="24" t="s">
        <v>16</v>
      </c>
      <c r="C8" s="25">
        <v>4</v>
      </c>
      <c r="E8" t="b">
        <f t="shared" si="0"/>
        <v>1</v>
      </c>
      <c r="F8" t="b">
        <f t="shared" si="1"/>
        <v>1</v>
      </c>
      <c r="G8">
        <f t="shared" si="3"/>
        <v>1</v>
      </c>
      <c r="H8">
        <f t="shared" si="2"/>
        <v>4</v>
      </c>
      <c r="I8">
        <f t="shared" si="4"/>
        <v>4</v>
      </c>
    </row>
    <row r="9" spans="1:9">
      <c r="A9" s="23" t="s">
        <v>15</v>
      </c>
      <c r="B9" s="24" t="s">
        <v>17</v>
      </c>
      <c r="C9" s="25">
        <v>7</v>
      </c>
      <c r="E9" t="b">
        <f t="shared" si="0"/>
        <v>0</v>
      </c>
      <c r="F9" t="b">
        <f t="shared" si="1"/>
        <v>0</v>
      </c>
      <c r="G9">
        <f t="shared" si="3"/>
        <v>0</v>
      </c>
      <c r="H9">
        <f t="shared" si="2"/>
        <v>7</v>
      </c>
      <c r="I9">
        <f t="shared" si="4"/>
        <v>0</v>
      </c>
    </row>
    <row r="10" spans="1:9">
      <c r="A10" s="26" t="s">
        <v>14</v>
      </c>
      <c r="B10" s="27" t="s">
        <v>18</v>
      </c>
      <c r="C10" s="28">
        <v>6</v>
      </c>
      <c r="E10" t="b">
        <f t="shared" si="0"/>
        <v>1</v>
      </c>
      <c r="F10" t="b">
        <f t="shared" si="1"/>
        <v>0</v>
      </c>
      <c r="G10">
        <f t="shared" si="3"/>
        <v>0</v>
      </c>
      <c r="H10">
        <f t="shared" si="2"/>
        <v>6</v>
      </c>
      <c r="I10">
        <f t="shared" si="4"/>
        <v>0</v>
      </c>
    </row>
    <row r="11" spans="1:9" ht="15" thickBot="1">
      <c r="I11" s="31">
        <f>SUM(I2:I10)</f>
        <v>8</v>
      </c>
    </row>
    <row r="12" spans="1:9" ht="15.75" thickTop="1">
      <c r="A12" s="29" t="s">
        <v>7</v>
      </c>
    </row>
    <row r="13" spans="1:9" ht="15">
      <c r="A13" s="20" t="s">
        <v>13</v>
      </c>
      <c r="B13" s="20" t="s">
        <v>20</v>
      </c>
      <c r="C13" s="20" t="s">
        <v>19</v>
      </c>
      <c r="D13" s="32" t="s">
        <v>1</v>
      </c>
    </row>
    <row r="14" spans="1:9">
      <c r="A14" t="s">
        <v>14</v>
      </c>
      <c r="B14" t="s">
        <v>16</v>
      </c>
      <c r="C14">
        <f>SUMPRODUCT((Sales_Manager=$A$14)*(Item=$B$14),Units)</f>
        <v>8</v>
      </c>
      <c r="D14" s="44" t="s">
        <v>33</v>
      </c>
    </row>
    <row r="15" spans="1:9" ht="22.5" customHeight="1">
      <c r="C15" s="45" t="s">
        <v>37</v>
      </c>
    </row>
    <row r="16" spans="1:9">
      <c r="C16" s="33"/>
      <c r="D16" s="34" t="s">
        <v>23</v>
      </c>
      <c r="E16" s="35" t="s">
        <v>26</v>
      </c>
    </row>
    <row r="17" spans="3:5">
      <c r="C17" s="36"/>
      <c r="D17" s="37" t="s">
        <v>20</v>
      </c>
      <c r="E17" s="38" t="s">
        <v>25</v>
      </c>
    </row>
    <row r="18" spans="3:5">
      <c r="C18" s="39"/>
      <c r="D18" s="40" t="s">
        <v>24</v>
      </c>
      <c r="E18" s="41" t="s">
        <v>27</v>
      </c>
    </row>
  </sheetData>
  <dataValidations count="4">
    <dataValidation type="list" allowBlank="1" showInputMessage="1" showErrorMessage="1" sqref="A15">
      <formula1>"Jack,Scrupm"</formula1>
    </dataValidation>
    <dataValidation type="list" allowBlank="1" showInputMessage="1" showErrorMessage="1" sqref="B15">
      <formula1>"Pumpkin,Potato,Tomato"</formula1>
    </dataValidation>
    <dataValidation type="list" allowBlank="1" showInputMessage="1" showErrorMessage="1" sqref="A14">
      <formula1>$A$2:$A$3</formula1>
    </dataValidation>
    <dataValidation type="list" allowBlank="1" showInputMessage="1" showErrorMessage="1" sqref="B14">
      <formula1>$B$2:$B$4</formula1>
    </dataValidation>
  </dataValidations>
  <pageMargins left="0.7" right="0.7" top="0.75" bottom="0.75" header="0.3" footer="0.3"/>
  <pageSetup paperSize="9" orientation="portrait" r:id="rId1"/>
  <ignoredErrors>
    <ignoredError sqref="H2:H10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showGridLines="0" workbookViewId="0">
      <selection activeCell="A14" sqref="A14"/>
    </sheetView>
  </sheetViews>
  <sheetFormatPr defaultRowHeight="14.25"/>
  <cols>
    <col min="1" max="1" width="15.875" customWidth="1"/>
    <col min="2" max="2" width="13.375" customWidth="1"/>
    <col min="3" max="3" width="11.875" customWidth="1"/>
    <col min="5" max="6" width="15.25" customWidth="1"/>
    <col min="7" max="7" width="22.75" bestFit="1" customWidth="1"/>
    <col min="8" max="8" width="10.5" customWidth="1"/>
    <col min="9" max="9" width="15.125" bestFit="1" customWidth="1"/>
    <col min="10" max="10" width="11.625" customWidth="1"/>
    <col min="11" max="11" width="19" bestFit="1" customWidth="1"/>
  </cols>
  <sheetData>
    <row r="1" spans="1:11" ht="15">
      <c r="A1" s="20" t="s">
        <v>13</v>
      </c>
      <c r="B1" s="21" t="s">
        <v>20</v>
      </c>
      <c r="C1" s="22" t="s">
        <v>19</v>
      </c>
      <c r="E1" s="30" t="s">
        <v>10</v>
      </c>
      <c r="F1" s="30" t="s">
        <v>9</v>
      </c>
      <c r="G1" s="30" t="s">
        <v>29</v>
      </c>
      <c r="H1" s="30" t="s">
        <v>30</v>
      </c>
      <c r="I1" s="30" t="s">
        <v>31</v>
      </c>
      <c r="J1" s="30" t="s">
        <v>19</v>
      </c>
      <c r="K1" s="30" t="s">
        <v>22</v>
      </c>
    </row>
    <row r="2" spans="1:11">
      <c r="A2" s="23" t="s">
        <v>14</v>
      </c>
      <c r="B2" s="24" t="s">
        <v>16</v>
      </c>
      <c r="C2" s="25">
        <v>4</v>
      </c>
      <c r="E2" t="b">
        <f t="shared" ref="E2:E10" si="0">Sales_Manager=$A$14</f>
        <v>1</v>
      </c>
      <c r="F2" t="b">
        <f t="shared" ref="F2:F10" si="1">Item=$B$14</f>
        <v>1</v>
      </c>
      <c r="G2">
        <f>E2+F2</f>
        <v>2</v>
      </c>
      <c r="H2" t="b">
        <f>G2&gt;0</f>
        <v>1</v>
      </c>
      <c r="I2">
        <f>--H2</f>
        <v>1</v>
      </c>
      <c r="J2">
        <f t="shared" ref="J2:J10" si="2">Units</f>
        <v>4</v>
      </c>
      <c r="K2">
        <f>I2*J2</f>
        <v>4</v>
      </c>
    </row>
    <row r="3" spans="1:11">
      <c r="A3" s="23" t="s">
        <v>15</v>
      </c>
      <c r="B3" s="24" t="s">
        <v>17</v>
      </c>
      <c r="C3" s="25">
        <v>4</v>
      </c>
      <c r="E3" t="b">
        <f t="shared" si="0"/>
        <v>0</v>
      </c>
      <c r="F3" t="b">
        <f t="shared" si="1"/>
        <v>0</v>
      </c>
      <c r="G3">
        <f t="shared" ref="G3:G10" si="3">E3+F3</f>
        <v>0</v>
      </c>
      <c r="H3" t="b">
        <f t="shared" ref="H3:H10" si="4">G3&gt;0</f>
        <v>0</v>
      </c>
      <c r="I3">
        <f t="shared" ref="I3:I10" si="5">--H3</f>
        <v>0</v>
      </c>
      <c r="J3">
        <f t="shared" si="2"/>
        <v>4</v>
      </c>
      <c r="K3">
        <f t="shared" ref="K3:K10" si="6">I3*J3</f>
        <v>0</v>
      </c>
    </row>
    <row r="4" spans="1:11">
      <c r="A4" s="23" t="s">
        <v>14</v>
      </c>
      <c r="B4" s="24" t="s">
        <v>18</v>
      </c>
      <c r="C4" s="25">
        <v>8</v>
      </c>
      <c r="E4" t="b">
        <f t="shared" si="0"/>
        <v>1</v>
      </c>
      <c r="F4" t="b">
        <f t="shared" si="1"/>
        <v>0</v>
      </c>
      <c r="G4">
        <f t="shared" si="3"/>
        <v>1</v>
      </c>
      <c r="H4" t="b">
        <f t="shared" si="4"/>
        <v>1</v>
      </c>
      <c r="I4">
        <f t="shared" si="5"/>
        <v>1</v>
      </c>
      <c r="J4">
        <f t="shared" si="2"/>
        <v>8</v>
      </c>
      <c r="K4">
        <f t="shared" si="6"/>
        <v>8</v>
      </c>
    </row>
    <row r="5" spans="1:11">
      <c r="A5" s="23" t="s">
        <v>15</v>
      </c>
      <c r="B5" s="24" t="s">
        <v>16</v>
      </c>
      <c r="C5" s="25">
        <v>3</v>
      </c>
      <c r="E5" t="b">
        <f t="shared" si="0"/>
        <v>0</v>
      </c>
      <c r="F5" t="b">
        <f t="shared" si="1"/>
        <v>1</v>
      </c>
      <c r="G5">
        <f t="shared" si="3"/>
        <v>1</v>
      </c>
      <c r="H5" t="b">
        <f t="shared" si="4"/>
        <v>1</v>
      </c>
      <c r="I5">
        <f t="shared" si="5"/>
        <v>1</v>
      </c>
      <c r="J5">
        <f t="shared" si="2"/>
        <v>3</v>
      </c>
      <c r="K5">
        <f t="shared" si="6"/>
        <v>3</v>
      </c>
    </row>
    <row r="6" spans="1:11">
      <c r="A6" s="23" t="s">
        <v>14</v>
      </c>
      <c r="B6" s="24" t="s">
        <v>17</v>
      </c>
      <c r="C6" s="25">
        <v>4</v>
      </c>
      <c r="E6" t="b">
        <f t="shared" si="0"/>
        <v>1</v>
      </c>
      <c r="F6" t="b">
        <f t="shared" si="1"/>
        <v>0</v>
      </c>
      <c r="G6">
        <f t="shared" si="3"/>
        <v>1</v>
      </c>
      <c r="H6" t="b">
        <f t="shared" si="4"/>
        <v>1</v>
      </c>
      <c r="I6">
        <f t="shared" si="5"/>
        <v>1</v>
      </c>
      <c r="J6">
        <f t="shared" si="2"/>
        <v>4</v>
      </c>
      <c r="K6">
        <f t="shared" si="6"/>
        <v>4</v>
      </c>
    </row>
    <row r="7" spans="1:11">
      <c r="A7" s="23" t="s">
        <v>15</v>
      </c>
      <c r="B7" s="24" t="s">
        <v>18</v>
      </c>
      <c r="C7" s="25">
        <v>8</v>
      </c>
      <c r="E7" t="b">
        <f t="shared" si="0"/>
        <v>0</v>
      </c>
      <c r="F7" t="b">
        <f t="shared" si="1"/>
        <v>0</v>
      </c>
      <c r="G7">
        <f t="shared" si="3"/>
        <v>0</v>
      </c>
      <c r="H7" t="b">
        <f t="shared" si="4"/>
        <v>0</v>
      </c>
      <c r="I7">
        <f t="shared" si="5"/>
        <v>0</v>
      </c>
      <c r="J7">
        <f t="shared" si="2"/>
        <v>8</v>
      </c>
      <c r="K7">
        <f t="shared" si="6"/>
        <v>0</v>
      </c>
    </row>
    <row r="8" spans="1:11">
      <c r="A8" s="23" t="s">
        <v>14</v>
      </c>
      <c r="B8" s="24" t="s">
        <v>16</v>
      </c>
      <c r="C8" s="25">
        <v>4</v>
      </c>
      <c r="E8" t="b">
        <f t="shared" si="0"/>
        <v>1</v>
      </c>
      <c r="F8" t="b">
        <f t="shared" si="1"/>
        <v>1</v>
      </c>
      <c r="G8">
        <f t="shared" si="3"/>
        <v>2</v>
      </c>
      <c r="H8" t="b">
        <f t="shared" si="4"/>
        <v>1</v>
      </c>
      <c r="I8">
        <f t="shared" si="5"/>
        <v>1</v>
      </c>
      <c r="J8">
        <f t="shared" si="2"/>
        <v>4</v>
      </c>
      <c r="K8">
        <f t="shared" si="6"/>
        <v>4</v>
      </c>
    </row>
    <row r="9" spans="1:11">
      <c r="A9" s="23" t="s">
        <v>15</v>
      </c>
      <c r="B9" s="24" t="s">
        <v>17</v>
      </c>
      <c r="C9" s="25">
        <v>7</v>
      </c>
      <c r="E9" t="b">
        <f t="shared" si="0"/>
        <v>0</v>
      </c>
      <c r="F9" t="b">
        <f t="shared" si="1"/>
        <v>0</v>
      </c>
      <c r="G9">
        <f t="shared" si="3"/>
        <v>0</v>
      </c>
      <c r="H9" t="b">
        <f t="shared" si="4"/>
        <v>0</v>
      </c>
      <c r="I9">
        <f t="shared" si="5"/>
        <v>0</v>
      </c>
      <c r="J9">
        <f t="shared" si="2"/>
        <v>7</v>
      </c>
      <c r="K9">
        <f t="shared" si="6"/>
        <v>0</v>
      </c>
    </row>
    <row r="10" spans="1:11">
      <c r="A10" s="26" t="s">
        <v>14</v>
      </c>
      <c r="B10" s="27" t="s">
        <v>18</v>
      </c>
      <c r="C10" s="28">
        <v>6</v>
      </c>
      <c r="E10" t="b">
        <f t="shared" si="0"/>
        <v>1</v>
      </c>
      <c r="F10" t="b">
        <f t="shared" si="1"/>
        <v>0</v>
      </c>
      <c r="G10">
        <f t="shared" si="3"/>
        <v>1</v>
      </c>
      <c r="H10" t="b">
        <f t="shared" si="4"/>
        <v>1</v>
      </c>
      <c r="I10">
        <f t="shared" si="5"/>
        <v>1</v>
      </c>
      <c r="J10">
        <f t="shared" si="2"/>
        <v>6</v>
      </c>
      <c r="K10">
        <f t="shared" si="6"/>
        <v>6</v>
      </c>
    </row>
    <row r="11" spans="1:11" ht="15" thickBot="1">
      <c r="K11" s="31">
        <f>SUM(K2:K10)</f>
        <v>29</v>
      </c>
    </row>
    <row r="12" spans="1:11" ht="15.75" thickTop="1">
      <c r="A12" s="29" t="s">
        <v>28</v>
      </c>
    </row>
    <row r="13" spans="1:11" ht="15">
      <c r="A13" s="20" t="s">
        <v>13</v>
      </c>
      <c r="B13" s="20" t="s">
        <v>20</v>
      </c>
      <c r="C13" s="20" t="s">
        <v>19</v>
      </c>
      <c r="D13" s="32" t="s">
        <v>1</v>
      </c>
    </row>
    <row r="14" spans="1:11">
      <c r="A14" t="s">
        <v>14</v>
      </c>
      <c r="B14" t="s">
        <v>16</v>
      </c>
      <c r="C14">
        <f>SUMPRODUCT(--(((Sales_Manager=$A$14)+(Item=$B$14))&gt;0),Units)</f>
        <v>29</v>
      </c>
      <c r="D14" s="44" t="s">
        <v>32</v>
      </c>
    </row>
    <row r="15" spans="1:11" ht="24" customHeight="1">
      <c r="C15" s="45" t="s">
        <v>38</v>
      </c>
    </row>
    <row r="16" spans="1:11">
      <c r="C16" s="33"/>
      <c r="D16" s="34" t="s">
        <v>23</v>
      </c>
      <c r="E16" s="35" t="s">
        <v>26</v>
      </c>
    </row>
    <row r="17" spans="3:5">
      <c r="C17" s="36"/>
      <c r="D17" s="37" t="s">
        <v>20</v>
      </c>
      <c r="E17" s="38" t="s">
        <v>25</v>
      </c>
    </row>
    <row r="18" spans="3:5">
      <c r="C18" s="39"/>
      <c r="D18" s="40" t="s">
        <v>24</v>
      </c>
      <c r="E18" s="41" t="s">
        <v>27</v>
      </c>
    </row>
    <row r="19" spans="3:5">
      <c r="C19" s="7"/>
      <c r="D19" s="37"/>
      <c r="E19" s="43"/>
    </row>
  </sheetData>
  <dataValidations count="2">
    <dataValidation type="list" allowBlank="1" showInputMessage="1" showErrorMessage="1" sqref="B14">
      <formula1>$B$2:$B$4</formula1>
    </dataValidation>
    <dataValidation type="list" allowBlank="1" showInputMessage="1" showErrorMessage="1" sqref="A14">
      <formula1>$A$2:$A$3</formula1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showGridLines="0" zoomScaleNormal="100" workbookViewId="0">
      <selection activeCell="A14" sqref="A14"/>
    </sheetView>
  </sheetViews>
  <sheetFormatPr defaultRowHeight="14.25"/>
  <cols>
    <col min="1" max="1" width="15.875" customWidth="1"/>
    <col min="2" max="2" width="13.375" customWidth="1"/>
    <col min="3" max="3" width="8.125" customWidth="1"/>
    <col min="6" max="6" width="6.5" customWidth="1"/>
    <col min="7" max="8" width="11.625" customWidth="1"/>
    <col min="9" max="9" width="22.75" bestFit="1" customWidth="1"/>
    <col min="10" max="12" width="10.75" customWidth="1"/>
  </cols>
  <sheetData>
    <row r="1" spans="1:16" ht="15">
      <c r="A1" s="20" t="s">
        <v>13</v>
      </c>
      <c r="B1" s="21" t="s">
        <v>20</v>
      </c>
      <c r="C1" s="46" t="s">
        <v>39</v>
      </c>
      <c r="D1" s="46" t="s">
        <v>40</v>
      </c>
      <c r="E1" s="46" t="s">
        <v>41</v>
      </c>
      <c r="G1" s="30" t="s">
        <v>45</v>
      </c>
      <c r="H1" s="30" t="s">
        <v>9</v>
      </c>
      <c r="I1" s="30" t="s">
        <v>21</v>
      </c>
      <c r="J1" s="50" t="b">
        <f>C1=$C$14</f>
        <v>0</v>
      </c>
      <c r="K1" s="50" t="b">
        <f>D1=$C$14</f>
        <v>1</v>
      </c>
      <c r="L1" s="50" t="b">
        <f>E1=$C$14</f>
        <v>0</v>
      </c>
      <c r="N1" s="54" t="s">
        <v>47</v>
      </c>
      <c r="O1" s="54"/>
      <c r="P1" s="54"/>
    </row>
    <row r="2" spans="1:16">
      <c r="A2" s="23" t="s">
        <v>14</v>
      </c>
      <c r="B2" s="24" t="s">
        <v>16</v>
      </c>
      <c r="C2" s="25">
        <v>5</v>
      </c>
      <c r="D2" s="25">
        <v>3</v>
      </c>
      <c r="E2" s="25">
        <v>5</v>
      </c>
      <c r="G2" t="b">
        <f>Sales_Manager=$A$14</f>
        <v>0</v>
      </c>
      <c r="H2" t="b">
        <f>Item=$B$14</f>
        <v>0</v>
      </c>
      <c r="I2">
        <f>G2*H2</f>
        <v>0</v>
      </c>
      <c r="J2" s="52">
        <f t="shared" ref="J2:L10" si="0">$I2*J$1</f>
        <v>0</v>
      </c>
      <c r="K2" s="52">
        <f t="shared" si="0"/>
        <v>0</v>
      </c>
      <c r="L2" s="52">
        <f t="shared" si="0"/>
        <v>0</v>
      </c>
      <c r="N2" s="53">
        <f>C2*J2</f>
        <v>0</v>
      </c>
      <c r="O2" s="53">
        <f t="shared" ref="O2:P2" si="1">D2*K2</f>
        <v>0</v>
      </c>
      <c r="P2" s="53">
        <f t="shared" si="1"/>
        <v>0</v>
      </c>
    </row>
    <row r="3" spans="1:16">
      <c r="A3" s="23" t="s">
        <v>15</v>
      </c>
      <c r="B3" s="24" t="s">
        <v>17</v>
      </c>
      <c r="C3" s="25">
        <v>4</v>
      </c>
      <c r="D3" s="25">
        <v>10</v>
      </c>
      <c r="E3" s="25">
        <v>7</v>
      </c>
      <c r="G3" t="b">
        <f>Sales_Manager=$A$14</f>
        <v>1</v>
      </c>
      <c r="H3" t="b">
        <f>Item=$B$14</f>
        <v>1</v>
      </c>
      <c r="I3">
        <f t="shared" ref="I3:I10" si="2">G3*H3</f>
        <v>1</v>
      </c>
      <c r="J3" s="52">
        <f t="shared" si="0"/>
        <v>0</v>
      </c>
      <c r="K3" s="52">
        <f t="shared" si="0"/>
        <v>1</v>
      </c>
      <c r="L3" s="52">
        <f t="shared" si="0"/>
        <v>0</v>
      </c>
      <c r="N3" s="53">
        <f t="shared" ref="N3:N10" si="3">C3*J3</f>
        <v>0</v>
      </c>
      <c r="O3" s="53">
        <f t="shared" ref="O3:O10" si="4">D3*K3</f>
        <v>10</v>
      </c>
      <c r="P3" s="53">
        <f t="shared" ref="P3:P10" si="5">E3*L3</f>
        <v>0</v>
      </c>
    </row>
    <row r="4" spans="1:16">
      <c r="A4" s="23" t="s">
        <v>14</v>
      </c>
      <c r="B4" s="24" t="s">
        <v>18</v>
      </c>
      <c r="C4" s="25">
        <v>7</v>
      </c>
      <c r="D4" s="25">
        <v>3</v>
      </c>
      <c r="E4" s="25">
        <v>3</v>
      </c>
      <c r="G4" t="b">
        <f>Sales_Manager=$A$14</f>
        <v>0</v>
      </c>
      <c r="H4" t="b">
        <f>Item=$B$14</f>
        <v>0</v>
      </c>
      <c r="I4">
        <f t="shared" si="2"/>
        <v>0</v>
      </c>
      <c r="J4" s="52">
        <f t="shared" si="0"/>
        <v>0</v>
      </c>
      <c r="K4" s="52">
        <f t="shared" si="0"/>
        <v>0</v>
      </c>
      <c r="L4" s="52">
        <f t="shared" si="0"/>
        <v>0</v>
      </c>
      <c r="N4" s="53">
        <f t="shared" si="3"/>
        <v>0</v>
      </c>
      <c r="O4" s="53">
        <f t="shared" si="4"/>
        <v>0</v>
      </c>
      <c r="P4" s="53">
        <f t="shared" si="5"/>
        <v>0</v>
      </c>
    </row>
    <row r="5" spans="1:16">
      <c r="A5" s="23" t="s">
        <v>15</v>
      </c>
      <c r="B5" s="24" t="s">
        <v>16</v>
      </c>
      <c r="C5" s="25">
        <v>10</v>
      </c>
      <c r="D5" s="25">
        <v>4</v>
      </c>
      <c r="E5" s="25">
        <v>1</v>
      </c>
      <c r="G5" t="b">
        <f>Sales_Manager=$A$14</f>
        <v>1</v>
      </c>
      <c r="H5" t="b">
        <f>Item=$B$14</f>
        <v>0</v>
      </c>
      <c r="I5">
        <f t="shared" si="2"/>
        <v>0</v>
      </c>
      <c r="J5" s="52">
        <f t="shared" si="0"/>
        <v>0</v>
      </c>
      <c r="K5" s="52">
        <f t="shared" si="0"/>
        <v>0</v>
      </c>
      <c r="L5" s="52">
        <f t="shared" si="0"/>
        <v>0</v>
      </c>
      <c r="N5" s="53">
        <f t="shared" si="3"/>
        <v>0</v>
      </c>
      <c r="O5" s="53">
        <f t="shared" si="4"/>
        <v>0</v>
      </c>
      <c r="P5" s="53">
        <f t="shared" si="5"/>
        <v>0</v>
      </c>
    </row>
    <row r="6" spans="1:16">
      <c r="A6" s="23" t="s">
        <v>14</v>
      </c>
      <c r="B6" s="24" t="s">
        <v>17</v>
      </c>
      <c r="C6" s="25">
        <v>4</v>
      </c>
      <c r="D6" s="25">
        <v>5</v>
      </c>
      <c r="E6" s="25">
        <v>2</v>
      </c>
      <c r="G6" t="b">
        <f>Sales_Manager=$A$14</f>
        <v>0</v>
      </c>
      <c r="H6" t="b">
        <f>Item=$B$14</f>
        <v>1</v>
      </c>
      <c r="I6">
        <f t="shared" si="2"/>
        <v>0</v>
      </c>
      <c r="J6" s="52">
        <f t="shared" si="0"/>
        <v>0</v>
      </c>
      <c r="K6" s="52">
        <f t="shared" si="0"/>
        <v>0</v>
      </c>
      <c r="L6" s="52">
        <f t="shared" si="0"/>
        <v>0</v>
      </c>
      <c r="N6" s="53">
        <f t="shared" si="3"/>
        <v>0</v>
      </c>
      <c r="O6" s="53">
        <f t="shared" si="4"/>
        <v>0</v>
      </c>
      <c r="P6" s="53">
        <f t="shared" si="5"/>
        <v>0</v>
      </c>
    </row>
    <row r="7" spans="1:16">
      <c r="A7" s="23" t="s">
        <v>15</v>
      </c>
      <c r="B7" s="24" t="s">
        <v>18</v>
      </c>
      <c r="C7" s="25">
        <v>1</v>
      </c>
      <c r="D7" s="25">
        <v>9</v>
      </c>
      <c r="E7" s="25">
        <v>5</v>
      </c>
      <c r="G7" t="b">
        <f>Sales_Manager=$A$14</f>
        <v>1</v>
      </c>
      <c r="H7" t="b">
        <f>Item=$B$14</f>
        <v>0</v>
      </c>
      <c r="I7">
        <f t="shared" si="2"/>
        <v>0</v>
      </c>
      <c r="J7" s="52">
        <f t="shared" si="0"/>
        <v>0</v>
      </c>
      <c r="K7" s="52">
        <f t="shared" si="0"/>
        <v>0</v>
      </c>
      <c r="L7" s="52">
        <f t="shared" si="0"/>
        <v>0</v>
      </c>
      <c r="N7" s="53">
        <f t="shared" si="3"/>
        <v>0</v>
      </c>
      <c r="O7" s="53">
        <f t="shared" si="4"/>
        <v>0</v>
      </c>
      <c r="P7" s="53">
        <f t="shared" si="5"/>
        <v>0</v>
      </c>
    </row>
    <row r="8" spans="1:16">
      <c r="A8" s="23" t="s">
        <v>14</v>
      </c>
      <c r="B8" s="24" t="s">
        <v>16</v>
      </c>
      <c r="C8" s="25">
        <v>7</v>
      </c>
      <c r="D8" s="25">
        <v>5</v>
      </c>
      <c r="E8" s="25">
        <v>4</v>
      </c>
      <c r="G8" t="b">
        <f>Sales_Manager=$A$14</f>
        <v>0</v>
      </c>
      <c r="H8" t="b">
        <f>Item=$B$14</f>
        <v>0</v>
      </c>
      <c r="I8">
        <f t="shared" si="2"/>
        <v>0</v>
      </c>
      <c r="J8" s="52">
        <f t="shared" si="0"/>
        <v>0</v>
      </c>
      <c r="K8" s="52">
        <f t="shared" si="0"/>
        <v>0</v>
      </c>
      <c r="L8" s="52">
        <f t="shared" si="0"/>
        <v>0</v>
      </c>
      <c r="N8" s="53">
        <f t="shared" si="3"/>
        <v>0</v>
      </c>
      <c r="O8" s="53">
        <f t="shared" si="4"/>
        <v>0</v>
      </c>
      <c r="P8" s="53">
        <f t="shared" si="5"/>
        <v>0</v>
      </c>
    </row>
    <row r="9" spans="1:16">
      <c r="A9" s="23" t="s">
        <v>15</v>
      </c>
      <c r="B9" s="24" t="s">
        <v>17</v>
      </c>
      <c r="C9" s="25">
        <v>10</v>
      </c>
      <c r="D9" s="25">
        <v>8</v>
      </c>
      <c r="E9" s="25">
        <v>10</v>
      </c>
      <c r="G9" t="b">
        <f>Sales_Manager=$A$14</f>
        <v>1</v>
      </c>
      <c r="H9" t="b">
        <f>Item=$B$14</f>
        <v>1</v>
      </c>
      <c r="I9">
        <f t="shared" si="2"/>
        <v>1</v>
      </c>
      <c r="J9" s="52">
        <f t="shared" si="0"/>
        <v>0</v>
      </c>
      <c r="K9" s="52">
        <f t="shared" si="0"/>
        <v>1</v>
      </c>
      <c r="L9" s="52">
        <f t="shared" si="0"/>
        <v>0</v>
      </c>
      <c r="N9" s="53">
        <f t="shared" si="3"/>
        <v>0</v>
      </c>
      <c r="O9" s="53">
        <f t="shared" si="4"/>
        <v>8</v>
      </c>
      <c r="P9" s="53">
        <f t="shared" si="5"/>
        <v>0</v>
      </c>
    </row>
    <row r="10" spans="1:16">
      <c r="A10" s="26" t="s">
        <v>14</v>
      </c>
      <c r="B10" s="27" t="s">
        <v>18</v>
      </c>
      <c r="C10" s="28">
        <v>3</v>
      </c>
      <c r="D10" s="28">
        <v>6</v>
      </c>
      <c r="E10" s="28">
        <v>4</v>
      </c>
      <c r="G10" t="b">
        <f>Sales_Manager=$A$14</f>
        <v>0</v>
      </c>
      <c r="H10" t="b">
        <f>Item=$B$14</f>
        <v>0</v>
      </c>
      <c r="I10">
        <f t="shared" si="2"/>
        <v>0</v>
      </c>
      <c r="J10" s="52">
        <f t="shared" si="0"/>
        <v>0</v>
      </c>
      <c r="K10" s="52">
        <f t="shared" si="0"/>
        <v>0</v>
      </c>
      <c r="L10" s="52">
        <f t="shared" si="0"/>
        <v>0</v>
      </c>
      <c r="N10" s="53">
        <f t="shared" si="3"/>
        <v>0</v>
      </c>
      <c r="O10" s="53">
        <f t="shared" si="4"/>
        <v>0</v>
      </c>
      <c r="P10" s="53">
        <f t="shared" si="5"/>
        <v>0</v>
      </c>
    </row>
    <row r="11" spans="1:16" ht="15" thickBot="1">
      <c r="P11" s="31">
        <f>SUM(N2:P10)</f>
        <v>18</v>
      </c>
    </row>
    <row r="12" spans="1:16" ht="15.75" thickTop="1">
      <c r="A12" s="29" t="s">
        <v>7</v>
      </c>
    </row>
    <row r="13" spans="1:16" ht="15">
      <c r="A13" s="20" t="s">
        <v>13</v>
      </c>
      <c r="B13" s="20" t="s">
        <v>20</v>
      </c>
      <c r="C13" s="20" t="s">
        <v>42</v>
      </c>
      <c r="D13" s="51" t="s">
        <v>0</v>
      </c>
      <c r="E13" s="30" t="s">
        <v>1</v>
      </c>
    </row>
    <row r="14" spans="1:16">
      <c r="A14" t="s">
        <v>15</v>
      </c>
      <c r="B14" t="s">
        <v>17</v>
      </c>
      <c r="C14" t="s">
        <v>40</v>
      </c>
      <c r="D14">
        <f>SUMPRODUCT((Sales_Manager=$A$14)*(Item=$B$14)*(Month=$C$14)*Sum_range)</f>
        <v>18</v>
      </c>
      <c r="E14" s="44" t="s">
        <v>46</v>
      </c>
      <c r="F14" s="44"/>
    </row>
    <row r="15" spans="1:16">
      <c r="C15" s="45"/>
    </row>
    <row r="16" spans="1:16">
      <c r="C16" s="33"/>
      <c r="D16" s="34" t="s">
        <v>23</v>
      </c>
      <c r="E16" s="35" t="s">
        <v>26</v>
      </c>
      <c r="F16" s="47"/>
    </row>
    <row r="17" spans="3:6">
      <c r="C17" s="36"/>
      <c r="D17" s="37" t="s">
        <v>20</v>
      </c>
      <c r="E17" s="38" t="s">
        <v>25</v>
      </c>
      <c r="F17" s="48"/>
    </row>
    <row r="18" spans="3:6">
      <c r="C18" s="36"/>
      <c r="D18" s="37" t="s">
        <v>42</v>
      </c>
      <c r="E18" s="38" t="s">
        <v>44</v>
      </c>
      <c r="F18" s="48"/>
    </row>
    <row r="19" spans="3:6">
      <c r="C19" s="39"/>
      <c r="D19" s="40" t="s">
        <v>43</v>
      </c>
      <c r="E19" s="41" t="s">
        <v>48</v>
      </c>
      <c r="F19" s="49"/>
    </row>
  </sheetData>
  <mergeCells count="1">
    <mergeCell ref="N1:P1"/>
  </mergeCells>
  <dataValidations count="3">
    <dataValidation type="list" allowBlank="1" showInputMessage="1" showErrorMessage="1" sqref="A14">
      <formula1>$A$2:$A$3</formula1>
    </dataValidation>
    <dataValidation type="list" allowBlank="1" showInputMessage="1" showErrorMessage="1" sqref="B14">
      <formula1>"Pumpkin,Potato,Tomato"</formula1>
    </dataValidation>
    <dataValidation type="list" allowBlank="1" showInputMessage="1" showErrorMessage="1" sqref="C14">
      <formula1>Month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Welcome</vt:lpstr>
      <vt:lpstr>AND_OR</vt:lpstr>
      <vt:lpstr>Ex1-MulitCon_Col(AND)</vt:lpstr>
      <vt:lpstr>Ex2-MulitCon_Col(OR)</vt:lpstr>
      <vt:lpstr>Ex3-CrossTabSum</vt:lpstr>
      <vt:lpstr>Month</vt:lpstr>
      <vt:lpstr>Sum_range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1000188790</cp:lastModifiedBy>
  <dcterms:created xsi:type="dcterms:W3CDTF">2017-05-27T05:34:50Z</dcterms:created>
  <dcterms:modified xsi:type="dcterms:W3CDTF">2017-06-03T09:00:17Z</dcterms:modified>
</cp:coreProperties>
</file>